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https://enengineering.sharepoint.com/sites/TM-FR-INTERNAL_PROCESSES/Shared Documents/Operations - Engagement Processes/Active Projects/HUB Harriman TN/RFP/5) Electronics RFP/"/>
    </mc:Choice>
  </mc:AlternateContent>
  <xr:revisionPtr revIDLastSave="2443" documentId="8_{C331A3F5-FF85-44FC-A258-31686F1E9D2E}" xr6:coauthVersionLast="47" xr6:coauthVersionMax="47" xr10:uidLastSave="{B3A694C7-015E-BF4F-B278-DF374E779510}"/>
  <bookViews>
    <workbookView xWindow="-32680" yWindow="540" windowWidth="32080" windowHeight="19780" tabRatio="797" xr2:uid="{AF67EFED-D5D7-4F0C-B9F6-A6150DEE7702}"/>
    <workbookView visibility="hidden" xWindow="0" yWindow="500" windowWidth="27640" windowHeight="16440" firstSheet="2" activeTab="6" xr2:uid="{E9BC6FEF-B952-4F48-8B89-4E1B4883166D}"/>
  </bookViews>
  <sheets>
    <sheet name="Authorization" sheetId="7" r:id="rId1"/>
    <sheet name="Instructions" sheetId="17" r:id="rId2"/>
    <sheet name="Terminology" sheetId="26" r:id="rId3"/>
    <sheet name="Summary" sheetId="21" r:id="rId4"/>
    <sheet name="Bidder Profile" sheetId="4" r:id="rId5"/>
    <sheet name="Project Details" sheetId="32" r:id="rId6"/>
    <sheet name="Equipment List-Arista" sheetId="35" r:id="rId7"/>
    <sheet name="Equipment List-Networking" sheetId="37" r:id="rId8"/>
    <sheet name="Equipment List-Dell" sheetId="36" r:id="rId9"/>
    <sheet name="Equipment List-AMC" sheetId="38" r:id="rId10"/>
    <sheet name="Equipment List-IP" sheetId="39" r:id="rId11"/>
  </sheets>
  <externalReferences>
    <externalReference r:id="rId12"/>
    <externalReference r:id="rId13"/>
  </externalReferences>
  <definedNames>
    <definedName name="_xlnm._FilterDatabase" localSheetId="9" hidden="1">'Equipment List-AMC'!$A$1:$N$1</definedName>
    <definedName name="_xlnm._FilterDatabase" localSheetId="6" hidden="1">'Equipment List-Arista'!$A$1:$N$1</definedName>
    <definedName name="_xlnm._FilterDatabase" localSheetId="8" hidden="1">'Equipment List-Dell'!$A$1:$N$1</definedName>
    <definedName name="_xlnm._FilterDatabase" localSheetId="10" hidden="1">'Equipment List-IP'!$A$1:$N$1</definedName>
    <definedName name="_xlnm._FilterDatabase" localSheetId="7" hidden="1">'Equipment List-Networking'!$A$1:$N$1</definedName>
    <definedName name="_xlnm._FilterDatabase" localSheetId="3" hidden="1">Summary!$A$1:$B$1</definedName>
    <definedName name="ADMIN_SLACK_LOOP_AERIAL">[1]Assumptions!$O$23</definedName>
    <definedName name="BAND_3\4">[1]Assumptions!$AF$27</definedName>
    <definedName name="BAND_CLAMP_3\4">[1]Assumptions!$AF$28</definedName>
    <definedName name="BAND_MOUNTING_PLATE">[1]Assumptions!$AF$29</definedName>
    <definedName name="CLOSURE_DROP_KITS">[1]Assumptions!$S$14</definedName>
    <definedName name="CLOSURES_EXTENDED_RUNS">[1]Assumptions!$AA$35</definedName>
    <definedName name="DROP_JHOOK_NON_WOOD">[1]Assumptions!$AF$43</definedName>
    <definedName name="DROP_JHOOK_WOOD">[1]Assumptions!$AF$42</definedName>
    <definedName name="ELECTRIC_SOH_PERCENT">[1]Assumptions!$G$8</definedName>
    <definedName name="ELECTRIC_SUG_PERCENT">[1]Assumptions!$G$9</definedName>
    <definedName name="FIBER_ADSS_048_MIX">[1]Assumptions!$AA$7</definedName>
    <definedName name="FIBER_ADSS_048_MIX_DJ">[1]Assumptions!$AA$22</definedName>
    <definedName name="FIBER_ADSS_072_MIX">[1]Assumptions!$AA$6</definedName>
    <definedName name="FIBER_ADSS_072_MIX_DJ">[1]Assumptions!$AA$21</definedName>
    <definedName name="FIBER_ADSS_096_MIX">[1]Assumptions!$AA$5</definedName>
    <definedName name="FIBER_ADSS_096_MIX_DJ">[1]Assumptions!$AA$20</definedName>
    <definedName name="FIBER_ADSS_144_MIX">[1]Assumptions!$AA$4</definedName>
    <definedName name="FIBER_ADSS_144_MIX_DJ">[1]Assumptions!$AA$19</definedName>
    <definedName name="FIBER_ADSS_288_MIX">[1]Assumptions!$AA$3</definedName>
    <definedName name="FIBER_ADSS_288_MIX_DJ">[1]Assumptions!$AA$18</definedName>
    <definedName name="FIBER_BUTT_SPLICE">[1]Assumptions!$O$25</definedName>
    <definedName name="FIBER_BUTT_SPLICE_AERIAL">[1]Assumptions!$O$31</definedName>
    <definedName name="FIBER_CREWS">[1]Details!$B$24</definedName>
    <definedName name="FIBER_FLAT_002_MIX">[1]Assumptions!$AA$10</definedName>
    <definedName name="FIBER_FLAT_004_MIX">[1]Assumptions!$AA$9</definedName>
    <definedName name="FIBER_FLAT_012_MIX">[1]Assumptions!$AA$8</definedName>
    <definedName name="FIBER_HW_144to48_TEMP_GRIP">[1]Assumptions!$AF$14</definedName>
    <definedName name="FIBER_MAINLINE_TOTAL_EST">[1]Assumptions!$N$9</definedName>
    <definedName name="FIBER_MAINLINE_UG_EST">[1]Assumptions!$N$8</definedName>
    <definedName name="FIBER_MICRO_048_MIX">[1]Assumptions!$AA$16</definedName>
    <definedName name="FIBER_MICRO_072_MIX">[1]Assumptions!$AA$15</definedName>
    <definedName name="FIBER_MICRO_096_MIX">[1]Assumptions!$AA$14</definedName>
    <definedName name="FIBER_MICRO_144_MIX">[1]Assumptions!$AA$13</definedName>
    <definedName name="FIBER_MICRO_288_MIX">[1]Assumptions!$AA$12</definedName>
    <definedName name="FIBER.HW_DA.BOLT_12">[1]Assumptions!$AF$15</definedName>
    <definedName name="FIBER.HW_DA.BOLT_14">[1]Assumptions!$AF$16</definedName>
    <definedName name="FIBER.HW_DA.BOLT_16">[1]Assumptions!$AF$17</definedName>
    <definedName name="FIBER.HW_DE.ALL_144_048">[1]Assumptions!$AJ$4</definedName>
    <definedName name="FIBER.HW_DTAN_144_048">[1]Assumptions!$AL$53</definedName>
    <definedName name="FIBER.HW_M.BOLT_08">[1]Assumptions!$AF$18</definedName>
    <definedName name="FIBER.HW_M.BOLT_10">[1]Assumptions!$AF$19</definedName>
    <definedName name="FIBER.HW_M.BOLT_12">[1]Assumptions!$AF$20</definedName>
    <definedName name="FIBER.HW_M.BOLT_14">[1]Assumptions!$AF$21</definedName>
    <definedName name="FIBER.HW_M.BOLT_16">[1]Assumptions!$AF$22</definedName>
    <definedName name="FIBER.HW_M.BOLT_18">[1]Assumptions!$AF$23</definedName>
    <definedName name="FIBER.HW_TAN_144_048">[1]Assumptions!$AL$37</definedName>
    <definedName name="GIS_ELECTRIC_POLES">[1]GIS!$H$23</definedName>
    <definedName name="GIS_NETWORK_CABINETS" localSheetId="9">[2]GIS!$Z$31</definedName>
    <definedName name="GIS_NETWORK_CABINETS" localSheetId="6">[2]GIS!$Z$31</definedName>
    <definedName name="GIS_NETWORK_CABINETS" localSheetId="8">[2]GIS!$Z$31</definedName>
    <definedName name="GIS_NETWORK_CABINETS" localSheetId="10">[2]GIS!$Z$31</definedName>
    <definedName name="GIS_NETWORK_CABINETS" localSheetId="7">[2]GIS!$Z$31</definedName>
    <definedName name="GIS_NETWORK_CABINETS">[1]GIS!$Z$23</definedName>
    <definedName name="GIS_NETWORK_DIA">[2]GIS!$AA$31</definedName>
    <definedName name="GIS_NETWORK_HUTS">[2]GIS!$Y$31</definedName>
    <definedName name="GIS_NETWORK_OFFICES">[2]GIS!$X$31</definedName>
    <definedName name="GIS_SCADA" localSheetId="9">[2]GIS!$W$31</definedName>
    <definedName name="GIS_SCADA" localSheetId="6">[2]GIS!$W$31</definedName>
    <definedName name="GIS_SCADA" localSheetId="8">[2]GIS!$W$31</definedName>
    <definedName name="GIS_SCADA" localSheetId="10">[2]GIS!$W$31</definedName>
    <definedName name="GIS_SCADA" localSheetId="7">[2]GIS!$W$31</definedName>
    <definedName name="GIS_SCADA">[1]GIS!$W$23</definedName>
    <definedName name="GUY_ANCHOR_SCREW">[1]Assumptions!$AF$32</definedName>
    <definedName name="GUY_AUX_EYE">[1]Assumptions!$AF$33</definedName>
    <definedName name="GUY_BRONZE_BONDING_CLAMP">[1]Assumptions!$AF$38</definedName>
    <definedName name="GUY_GRIP_1\4">[1]Assumptions!$AF$37</definedName>
    <definedName name="GUY_GUARD">[1]Assumptions!$AF$34</definedName>
    <definedName name="GUY_STRAND">[1]Assumptions!$AF$31</definedName>
    <definedName name="GUY\STRAND_GUY_ATTACH_BOLT_DOG_EAR">[1]Assumptions!$AF$35</definedName>
    <definedName name="GUY\STRAND_GUY_ATTACH_BOLT_RAMS_HORN">[1]Assumptions!$AF$36</definedName>
    <definedName name="HH_ESTIMATED">[1]Assumptions!$S$20</definedName>
    <definedName name="HH_LARGE">[1]Assumptions!$S$21</definedName>
    <definedName name="HH_MEDIUM">[1]Assumptions!$S$22</definedName>
    <definedName name="HH_SMALL">[1]Assumptions!$S$23</definedName>
    <definedName name="HH_XSMALL">[1]Assumptions!$S$24</definedName>
    <definedName name="INSTALL_CREWS">[1]Details!$B$30</definedName>
    <definedName name="MST_04_0100">[1]Assumptions!$AF$45</definedName>
    <definedName name="MST_04_0500">[1]Assumptions!$AF$46</definedName>
    <definedName name="MST_04_0750">[1]Assumptions!$AF$47</definedName>
    <definedName name="MST_04_1000">[1]Assumptions!$AF$48</definedName>
    <definedName name="MST_04_1500">[1]Assumptions!$AF$49</definedName>
    <definedName name="MST_06_0100">[1]Assumptions!$AF$50</definedName>
    <definedName name="MST_06_0500">[1]Assumptions!$AF$51</definedName>
    <definedName name="MST_06_0750">[1]Assumptions!$AF$52</definedName>
    <definedName name="MST_06_1000">[1]Assumptions!$AF$53</definedName>
    <definedName name="MST_06_1500">[1]Assumptions!$AF$54</definedName>
    <definedName name="MST_08_0100">[1]Assumptions!$AF$55</definedName>
    <definedName name="MST_08_0500">[1]Assumptions!$AF$56</definedName>
    <definedName name="MST_08_0750">[1]Assumptions!$AF$57</definedName>
    <definedName name="MST_08_1000">[1]Assumptions!$AF$58</definedName>
    <definedName name="MST_08_1500">[1]Assumptions!$AF$59</definedName>
    <definedName name="MST_12_0100">[1]Assumptions!$AF$60</definedName>
    <definedName name="MST_12_0500">[1]Assumptions!$AF$61</definedName>
    <definedName name="MST_12_0750">[1]Assumptions!$AF$62</definedName>
    <definedName name="MST_12_1000">[1]Assumptions!$AF$63</definedName>
    <definedName name="MST_12_1500">[1]Assumptions!$AF$64</definedName>
    <definedName name="NETWORK_GPON.CARDS_PER_NODE">[2]Assumptions!$X$18</definedName>
    <definedName name="NETWORK_ONTV" localSheetId="9">#REF!</definedName>
    <definedName name="NETWORK_ONTV" localSheetId="6">#REF!</definedName>
    <definedName name="NETWORK_ONTV" localSheetId="8">#REF!</definedName>
    <definedName name="NETWORK_ONTV" localSheetId="10">#REF!</definedName>
    <definedName name="NETWORK_ONTV" localSheetId="7">#REF!</definedName>
    <definedName name="NETWORK_ONTV">#REF!</definedName>
    <definedName name="NETWORK_ONTVD" localSheetId="9">#REF!</definedName>
    <definedName name="NETWORK_ONTVD" localSheetId="6">#REF!</definedName>
    <definedName name="NETWORK_ONTVD" localSheetId="8">#REF!</definedName>
    <definedName name="NETWORK_ONTVD" localSheetId="10">#REF!</definedName>
    <definedName name="NETWORK_ONTVD" localSheetId="7">#REF!</definedName>
    <definedName name="NETWORK_ONTVD">#REF!</definedName>
    <definedName name="NETWORK_WIRELESS.EXTENDER" localSheetId="9">#REF!</definedName>
    <definedName name="NETWORK_WIRELESS.EXTENDER" localSheetId="6">#REF!</definedName>
    <definedName name="NETWORK_WIRELESS.EXTENDER" localSheetId="8">#REF!</definedName>
    <definedName name="NETWORK_WIRELESS.EXTENDER" localSheetId="10">#REF!</definedName>
    <definedName name="NETWORK_WIRELESS.EXTENDER" localSheetId="7">#REF!</definedName>
    <definedName name="NETWORK_WIRELESS.EXTENDER">#REF!</definedName>
    <definedName name="NETWORK_WIRELESS.GATEWAY" localSheetId="9">#REF!</definedName>
    <definedName name="NETWORK_WIRELESS.GATEWAY" localSheetId="6">#REF!</definedName>
    <definedName name="NETWORK_WIRELESS.GATEWAY" localSheetId="8">#REF!</definedName>
    <definedName name="NETWORK_WIRELESS.GATEWAY" localSheetId="10">#REF!</definedName>
    <definedName name="NETWORK_WIRELESS.GATEWAY" localSheetId="7">#REF!</definedName>
    <definedName name="NETWORK_WIRELESS.GATEWAY">#REF!</definedName>
    <definedName name="NID_PATCH_SC\APC_010">[1]Assumptions!$AF$72</definedName>
    <definedName name="NID_PATCH_SC\APC_025">[1]Assumptions!$AF$73</definedName>
    <definedName name="NID_PATCH_SC\APC_050">[1]Assumptions!$AF$74</definedName>
    <definedName name="NID_PATCH_SC\APC_075">[1]Assumptions!$AF$75</definedName>
    <definedName name="NID_PATCH_SC\APC_100">[1]Assumptions!$AF$76</definedName>
    <definedName name="NID_PATCH_SC\APC_125">[1]Assumptions!$AF$77</definedName>
    <definedName name="NID_PATCH_SC\APC_150">[1]Assumptions!$AF$78</definedName>
    <definedName name="No" localSheetId="9">#REF!</definedName>
    <definedName name="No" localSheetId="6">#REF!</definedName>
    <definedName name="No" localSheetId="8">#REF!</definedName>
    <definedName name="No" localSheetId="10">#REF!</definedName>
    <definedName name="No" localSheetId="7">#REF!</definedName>
    <definedName name="No">#REF!</definedName>
    <definedName name="Optical_100G" localSheetId="9">#REF!</definedName>
    <definedName name="Optical_100G" localSheetId="6">#REF!</definedName>
    <definedName name="Optical_100G" localSheetId="8">#REF!</definedName>
    <definedName name="Optical_100G" localSheetId="10">#REF!</definedName>
    <definedName name="Optical_100G" localSheetId="7">#REF!</definedName>
    <definedName name="Optical_100G">#REF!</definedName>
    <definedName name="Optical_10G" localSheetId="9">#REF!</definedName>
    <definedName name="Optical_10G" localSheetId="6">#REF!</definedName>
    <definedName name="Optical_10G" localSheetId="8">#REF!</definedName>
    <definedName name="Optical_10G" localSheetId="10">#REF!</definedName>
    <definedName name="Optical_10G" localSheetId="7">#REF!</definedName>
    <definedName name="Optical_10G">#REF!</definedName>
    <definedName name="Optical_400G" localSheetId="9">#REF!</definedName>
    <definedName name="Optical_400G" localSheetId="6">#REF!</definedName>
    <definedName name="Optical_400G" localSheetId="8">#REF!</definedName>
    <definedName name="Optical_400G" localSheetId="10">#REF!</definedName>
    <definedName name="Optical_400G" localSheetId="7">#REF!</definedName>
    <definedName name="Optical_400G">#REF!</definedName>
    <definedName name="_xlnm.Print_Area" localSheetId="9">'Equipment List-AMC'!$B$1:$J$24</definedName>
    <definedName name="_xlnm.Print_Area" localSheetId="6">'Equipment List-Arista'!$B$1:$J$20</definedName>
    <definedName name="_xlnm.Print_Area" localSheetId="8">'Equipment List-Dell'!$B$1:$J$100</definedName>
    <definedName name="_xlnm.Print_Area" localSheetId="10">'Equipment List-IP'!$B$1:$J$6</definedName>
    <definedName name="_xlnm.Print_Area" localSheetId="7">'Equipment List-Networking'!$B$1:$J$42</definedName>
    <definedName name="_xlnm.Print_Titles" localSheetId="9">'Equipment List-AMC'!$1:$1</definedName>
    <definedName name="_xlnm.Print_Titles" localSheetId="6">'Equipment List-Arista'!$1:$1</definedName>
    <definedName name="_xlnm.Print_Titles" localSheetId="8">'Equipment List-Dell'!$1:$1</definedName>
    <definedName name="_xlnm.Print_Titles" localSheetId="10">'Equipment List-IP'!$1:$1</definedName>
    <definedName name="_xlnm.Print_Titles" localSheetId="7">'Equipment List-Networking'!$1:$1</definedName>
    <definedName name="PT_DROP_0100">[1]Assumptions!$AF$65</definedName>
    <definedName name="PT_DROP_0350">[1]Assumptions!$AF$66</definedName>
    <definedName name="PT_DROP_0500">[1]Assumptions!$AF$67</definedName>
    <definedName name="PT_DROP_0750">[1]Assumptions!$AF$68</definedName>
    <definedName name="PT_DROP_1000">[1]Assumptions!$AF$69</definedName>
    <definedName name="PT_DROP_1200">[1]Assumptions!$AF$70</definedName>
    <definedName name="PT_DROP_1500">[1]Assumptions!$AF$71</definedName>
    <definedName name="SPLICE_MAINLINE">[1]Labor!$D$55</definedName>
    <definedName name="SPLITTER_CABINET">[1]Assumptions!$AA$37</definedName>
    <definedName name="SPLITTERS_32">[1]Assumptions!$O$33</definedName>
    <definedName name="SPLITTERS_32_AERIAL">[1]Assumptions!$O$34</definedName>
    <definedName name="STRAND_LASH_PERCENT">[1]Assumptions!$N$13</definedName>
    <definedName name="STRAND\LASH_LASH">[1]Assumptions!$AF$79</definedName>
    <definedName name="STRAND\LASH_LASHING_CLAMP">[1]Assumptions!$AF$81</definedName>
    <definedName name="STRAND\LASH_SUSPENSION_3BOLT">[1]Assumptions!$AF$80</definedName>
    <definedName name="Subscriber_Speeds" localSheetId="9">#REF!</definedName>
    <definedName name="Subscriber_Speeds" localSheetId="6">#REF!</definedName>
    <definedName name="Subscriber_Speeds" localSheetId="8">#REF!</definedName>
    <definedName name="Subscriber_Speeds" localSheetId="10">#REF!</definedName>
    <definedName name="Subscriber_Speeds" localSheetId="7">#REF!</definedName>
    <definedName name="Subscriber_Speeds">#REF!</definedName>
    <definedName name="SUBSCRIBERS" localSheetId="9">[2]Assumptions!$K$30</definedName>
    <definedName name="SUBSCRIBERS" localSheetId="6">[2]Assumptions!$K$30</definedName>
    <definedName name="SUBSCRIBERS" localSheetId="8">[2]Assumptions!$K$30</definedName>
    <definedName name="SUBSCRIBERS" localSheetId="10">[2]Assumptions!$K$30</definedName>
    <definedName name="SUBSCRIBERS" localSheetId="7">[2]Assumptions!$K$30</definedName>
    <definedName name="SUBSCRIBERS">[1]Assumptions!$I$30</definedName>
    <definedName name="UG_POLYDOME_MARKER">[1]Assumptions!$AF$40</definedName>
    <definedName name="UG_U_GUARD">[1]Assumptions!$AF$39</definedName>
    <definedName name="VIDEO_TAKERATE">[2]Assumptions!$AE$46</definedName>
    <definedName name="X_M.MAT_CIGAR_MARKERS">[1]Assumptions!$AF$30</definedName>
    <definedName name="X_M.MAT_LOC_NUT">[1]Assumptions!$AF$24</definedName>
    <definedName name="Yes" localSheetId="9">#REF!</definedName>
    <definedName name="Yes" localSheetId="6">#REF!</definedName>
    <definedName name="Yes" localSheetId="8">#REF!</definedName>
    <definedName name="Yes" localSheetId="10">#REF!</definedName>
    <definedName name="Yes" localSheetId="7">#REF!</definedName>
    <definedName name="Y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0" i="36" l="1"/>
  <c r="L43" i="37"/>
  <c r="L4" i="39"/>
  <c r="L5" i="39"/>
  <c r="L3" i="39"/>
  <c r="L34" i="37"/>
  <c r="L35" i="37"/>
  <c r="L36" i="37"/>
  <c r="L37" i="37"/>
  <c r="L38" i="37"/>
  <c r="L39" i="37"/>
  <c r="L40" i="37"/>
  <c r="E23" i="38"/>
  <c r="L23" i="38" s="1"/>
  <c r="E22" i="38"/>
  <c r="L22" i="38" s="1"/>
  <c r="E21" i="38"/>
  <c r="L21" i="38" s="1"/>
  <c r="E20" i="38"/>
  <c r="L20" i="38" s="1"/>
  <c r="E18" i="38"/>
  <c r="L18" i="38" s="1"/>
  <c r="E17" i="38"/>
  <c r="L17" i="38" s="1"/>
  <c r="E16" i="38"/>
  <c r="L16" i="38" s="1"/>
  <c r="E14" i="38"/>
  <c r="L14" i="38" s="1"/>
  <c r="E13" i="38"/>
  <c r="L13" i="38" s="1"/>
  <c r="E12" i="38"/>
  <c r="L12" i="38" s="1"/>
  <c r="E10" i="38"/>
  <c r="L10" i="38" s="1"/>
  <c r="E8" i="38"/>
  <c r="L8" i="38" s="1"/>
  <c r="E6" i="38"/>
  <c r="L6" i="38" s="1"/>
  <c r="E5" i="38"/>
  <c r="L5" i="38" s="1"/>
  <c r="E4" i="38"/>
  <c r="L4" i="38" s="1"/>
  <c r="E32" i="37"/>
  <c r="L32" i="37" s="1"/>
  <c r="E31" i="37"/>
  <c r="L31" i="37" s="1"/>
  <c r="E30" i="37"/>
  <c r="L30" i="37" s="1"/>
  <c r="E28" i="37"/>
  <c r="L28" i="37" s="1"/>
  <c r="E27" i="37"/>
  <c r="L27" i="37" s="1"/>
  <c r="E26" i="37"/>
  <c r="L26" i="37" s="1"/>
  <c r="E24" i="37"/>
  <c r="L24" i="37" s="1"/>
  <c r="E23" i="37"/>
  <c r="L23" i="37" s="1"/>
  <c r="E22" i="37"/>
  <c r="L22" i="37" s="1"/>
  <c r="E20" i="37"/>
  <c r="L20" i="37" s="1"/>
  <c r="E19" i="37"/>
  <c r="L19" i="37" s="1"/>
  <c r="E18" i="37"/>
  <c r="L18" i="37" s="1"/>
  <c r="E17" i="37"/>
  <c r="L17" i="37" s="1"/>
  <c r="E16" i="37"/>
  <c r="L16" i="37" s="1"/>
  <c r="E15" i="37"/>
  <c r="L15" i="37" s="1"/>
  <c r="E14" i="37"/>
  <c r="L14" i="37" s="1"/>
  <c r="E12" i="37"/>
  <c r="L12" i="37" s="1"/>
  <c r="E10" i="37"/>
  <c r="L10" i="37" s="1"/>
  <c r="E9" i="37"/>
  <c r="L9" i="37" s="1"/>
  <c r="E8" i="37"/>
  <c r="L8" i="37" s="1"/>
  <c r="E7" i="37"/>
  <c r="L7" i="37" s="1"/>
  <c r="E6" i="37"/>
  <c r="L6" i="37" s="1"/>
  <c r="E5" i="37"/>
  <c r="L5" i="37" s="1"/>
  <c r="E4" i="37"/>
  <c r="L4" i="37" s="1"/>
  <c r="E3" i="37"/>
  <c r="L3" i="37" s="1"/>
  <c r="E96" i="36"/>
  <c r="L96" i="36" s="1"/>
  <c r="E43" i="36"/>
  <c r="L43" i="36" s="1"/>
  <c r="E18" i="36"/>
  <c r="L18" i="36" s="1"/>
  <c r="E16" i="36"/>
  <c r="L16" i="36" s="1"/>
  <c r="E3" i="36"/>
  <c r="L3" i="36" s="1"/>
  <c r="E17" i="35"/>
  <c r="L17" i="35" s="1"/>
  <c r="E16" i="35"/>
  <c r="L16" i="35" s="1"/>
  <c r="E15" i="35"/>
  <c r="L15" i="35" s="1"/>
  <c r="E14" i="35"/>
  <c r="L14" i="35" s="1"/>
  <c r="E12" i="35"/>
  <c r="L12" i="35" s="1"/>
  <c r="E11" i="35"/>
  <c r="L11" i="35" s="1"/>
  <c r="E10" i="35"/>
  <c r="L10" i="35" s="1"/>
  <c r="E8" i="35"/>
  <c r="L8" i="35" s="1"/>
  <c r="E7" i="35"/>
  <c r="L7" i="35" s="1"/>
  <c r="J6" i="35"/>
  <c r="I6" i="35"/>
  <c r="H6" i="35"/>
  <c r="G6" i="35"/>
  <c r="J5" i="35"/>
  <c r="I5" i="35"/>
  <c r="H5" i="35"/>
  <c r="G5" i="35"/>
  <c r="J4" i="35"/>
  <c r="I4" i="35"/>
  <c r="H4" i="35"/>
  <c r="G4" i="35"/>
  <c r="E3" i="35"/>
  <c r="L3" i="35" s="1"/>
  <c r="L7" i="39" l="1"/>
  <c r="B6" i="21" s="1"/>
  <c r="L26" i="38"/>
  <c r="B5" i="21" s="1"/>
  <c r="B4" i="21"/>
  <c r="B3" i="21"/>
  <c r="E4" i="35"/>
  <c r="L4" i="35" s="1"/>
  <c r="E6" i="35"/>
  <c r="L6" i="35" s="1"/>
  <c r="E5" i="35"/>
  <c r="L5" i="35" s="1"/>
  <c r="L20" i="35" l="1"/>
  <c r="B2" i="21" s="1"/>
  <c r="B8" i="21" s="1"/>
</calcChain>
</file>

<file path=xl/sharedStrings.xml><?xml version="1.0" encoding="utf-8"?>
<sst xmlns="http://schemas.openxmlformats.org/spreadsheetml/2006/main" count="923" uniqueCount="448">
  <si>
    <t>Instructions</t>
  </si>
  <si>
    <t>Worksheet</t>
  </si>
  <si>
    <t>Authorization</t>
  </si>
  <si>
    <t>Bidder Profile</t>
  </si>
  <si>
    <t>Summary</t>
  </si>
  <si>
    <t>SIGNATURE:</t>
  </si>
  <si>
    <t>Category</t>
  </si>
  <si>
    <t>#</t>
  </si>
  <si>
    <t>Response (Y/N)</t>
  </si>
  <si>
    <t>Supporting Comments</t>
  </si>
  <si>
    <t>1.0</t>
  </si>
  <si>
    <t>General Information and Corporate History</t>
  </si>
  <si>
    <t>Firm Name:</t>
  </si>
  <si>
    <t>Contact Name:</t>
  </si>
  <si>
    <t>Contact Title:</t>
  </si>
  <si>
    <t xml:space="preserve">Physical Address: </t>
  </si>
  <si>
    <t xml:space="preserve">Mailing Address: </t>
  </si>
  <si>
    <t xml:space="preserve">Telephone:  </t>
  </si>
  <si>
    <t xml:space="preserve">E-mail: </t>
  </si>
  <si>
    <t>1.2</t>
  </si>
  <si>
    <t xml:space="preserve">Years in business under present name and legally organized structure: </t>
  </si>
  <si>
    <t>1.3</t>
  </si>
  <si>
    <t>2.0</t>
  </si>
  <si>
    <t>2.1</t>
  </si>
  <si>
    <t>2.2</t>
  </si>
  <si>
    <t>2.3</t>
  </si>
  <si>
    <t>Phone:</t>
  </si>
  <si>
    <t>2.4</t>
  </si>
  <si>
    <t>3.0</t>
  </si>
  <si>
    <t>Citations, Penalties, Legal Actions and Judgments</t>
  </si>
  <si>
    <t>3.1</t>
  </si>
  <si>
    <t>3.2</t>
  </si>
  <si>
    <t>3.3</t>
  </si>
  <si>
    <t>Reference Projects for Utility Broadband</t>
  </si>
  <si>
    <t xml:space="preserve">Project 1: </t>
  </si>
  <si>
    <t xml:space="preserve">Utility:     </t>
  </si>
  <si>
    <t>Address 1:</t>
  </si>
  <si>
    <t>Address 2:</t>
  </si>
  <si>
    <t>City, ST ZIP</t>
  </si>
  <si>
    <t>Contact:</t>
  </si>
  <si>
    <t>Title:</t>
  </si>
  <si>
    <t>Email:</t>
  </si>
  <si>
    <t>Type of Project (grid modernization, SCADA, Fiber to the Home, etc.)</t>
  </si>
  <si>
    <t>Type of Contract (Hourly, Sum, Other)</t>
  </si>
  <si>
    <t>Project Start &amp; End Date:</t>
  </si>
  <si>
    <t xml:space="preserve">Project 2: </t>
  </si>
  <si>
    <t xml:space="preserve">Project 3: </t>
  </si>
  <si>
    <t>Description</t>
  </si>
  <si>
    <t>CommScope</t>
  </si>
  <si>
    <t>LSX-LL1242-A-SPL</t>
  </si>
  <si>
    <t>FiberOne</t>
  </si>
  <si>
    <t>28UQ501</t>
  </si>
  <si>
    <t>U-Series Component Cassette w/ 4 SM 50/50 Splitters SC/APC</t>
  </si>
  <si>
    <t>DATE:</t>
  </si>
  <si>
    <t>CLIENT NAME:</t>
  </si>
  <si>
    <t>Harriman Utility Board</t>
  </si>
  <si>
    <t>BIDDER COMPANY NAME:</t>
  </si>
  <si>
    <t xml:space="preserve"> BIDDER AGENT NAME:</t>
  </si>
  <si>
    <t>BIDDER AGENT TITLE:</t>
  </si>
  <si>
    <t>Step</t>
  </si>
  <si>
    <t>Terminology</t>
  </si>
  <si>
    <t>Review key terminology for the RFP documentation.</t>
  </si>
  <si>
    <t>Answer questions related about the Company related to this project and performing the work.</t>
  </si>
  <si>
    <t>All Worksheets</t>
  </si>
  <si>
    <t>RFP Terminology</t>
  </si>
  <si>
    <t>Harriman Utility Board "HUB"</t>
  </si>
  <si>
    <t>EN Communications</t>
  </si>
  <si>
    <t>EN Communications is the project consultant for HUB, and may also be referred to as the Consultant.</t>
  </si>
  <si>
    <t>Bidder</t>
  </si>
  <si>
    <t xml:space="preserve">Bidder refers to any third party service provider that intends to submit an RFP response. </t>
  </si>
  <si>
    <t>Harriman Utility Board is the municipal project sponsor. They may also be referred to as "HUB" or The Client.</t>
  </si>
  <si>
    <t>A supplier refers to a bidder whose RFP response is to provide Scope of Service, as identified on the Authorization tab.</t>
  </si>
  <si>
    <t>Arista</t>
  </si>
  <si>
    <t>Project Details</t>
  </si>
  <si>
    <t>Topic</t>
  </si>
  <si>
    <t>Price</t>
  </si>
  <si>
    <t xml:space="preserve">These are details about the project that will aid the bidder in completing the proposal and clarifying scope expectations. </t>
  </si>
  <si>
    <t>This tab, intended to provide a summary explanation of each tab and brief instructions regarding the bid process.</t>
  </si>
  <si>
    <t>Comments</t>
  </si>
  <si>
    <t>Opengear</t>
  </si>
  <si>
    <t>APC</t>
  </si>
  <si>
    <t>RFP       Grouping</t>
  </si>
  <si>
    <t>Vendor</t>
  </si>
  <si>
    <t>Vendor Part Number</t>
  </si>
  <si>
    <t>Total</t>
  </si>
  <si>
    <t>Main Office</t>
  </si>
  <si>
    <t>Blair</t>
  </si>
  <si>
    <t>Midtown/       I-40</t>
  </si>
  <si>
    <t>Spares</t>
  </si>
  <si>
    <t>A</t>
  </si>
  <si>
    <t>Gateway/backbone routers</t>
  </si>
  <si>
    <t>DCS-7280CR3K-36A#</t>
  </si>
  <si>
    <t>Arista 7280R3, 36x100GbE QSFP/2x400G switch router, large routes, configurable fans and psu</t>
  </si>
  <si>
    <t>PWR-1011-DC-RED#</t>
  </si>
  <si>
    <t>Configurable Arista PSU, 1RU, DC, 1000W, FORWARD 73.5MM</t>
  </si>
  <si>
    <t>FAN-7011M-F#</t>
  </si>
  <si>
    <t>Configurable fan module for Arista 7000 Series 1RU High Fan Speed (front-to-rear airflow)</t>
  </si>
  <si>
    <t>LIC-FIX-3-FLX</t>
  </si>
  <si>
    <t>FLX License for Arista Fixed Group 3-full routing up to 2M routes, &gt;24K ACL, EVPN, VXLAN, SR, ADV MPLS-LER/LSR, With TE and Link/node protection</t>
  </si>
  <si>
    <t>SVC-7280CR3K-36A-1M-NB</t>
  </si>
  <si>
    <t>1 Month A-Care Software &amp; NBD Hardware Replacement/Same Day Ship for 7280CR3K-36A</t>
  </si>
  <si>
    <t>SS-CVS-SWITCH-1M</t>
  </si>
  <si>
    <t>CloudVision Service Subscription License for 1-Month for 1 Switch.  10G+Platforms. Includes Z, V2 Features</t>
  </si>
  <si>
    <t>OOB/management switches</t>
  </si>
  <si>
    <t>DCS-7010TX-48-DCF</t>
  </si>
  <si>
    <t>Arista 7010TX, 48x10/100/1000 RJ45 &amp; 4x 25G SFP</t>
  </si>
  <si>
    <t>SVC-7010TX-48-1MNB</t>
  </si>
  <si>
    <t>1 Month A-Care Software &amp; NBD Hardware Replacement/Same Day Ship for 7010TX-48DC</t>
  </si>
  <si>
    <t>SS-CVS-CG-SWITCH-1M</t>
  </si>
  <si>
    <t>CloudVision as-a-Service subscription Lic for 1-Month for 1 Switch. 1G/mG Compact Platforms. Includes E, FLX-Lite</t>
  </si>
  <si>
    <t>Management/remote access firewalls</t>
  </si>
  <si>
    <t>CCA-ETM-Q8</t>
  </si>
  <si>
    <t>Q8, Edge Threat Management, NG Firewall</t>
  </si>
  <si>
    <t>NG Firewall complete (up to 75 devices)</t>
  </si>
  <si>
    <t>Q8 Rackmount</t>
  </si>
  <si>
    <t>SVC-Q8-1M-RB</t>
  </si>
  <si>
    <t>1-Month A-Care Software Support and HW Replacement for Q8</t>
  </si>
  <si>
    <t>n/a</t>
  </si>
  <si>
    <t>B</t>
  </si>
  <si>
    <t>MetroE/DIA NTE</t>
  </si>
  <si>
    <t>Ciena</t>
  </si>
  <si>
    <t>170-3924-901</t>
  </si>
  <si>
    <t>3924,(4)100M/1G SFP,(4)10/1G SFP+,SAOS 6.X,SINGLE AC POWER,REQ. POWER CABLE</t>
  </si>
  <si>
    <t>170-0114-900</t>
  </si>
  <si>
    <t>AC POWER CORD, IEC C13, AUTO LOCK, NORTH AMERICA,TYPE B</t>
  </si>
  <si>
    <t>S71-3924-900</t>
  </si>
  <si>
    <t>SAOS VIRTUAL ETHERNET &amp; OAM PERPETUAL SOFTWARE LICENSE FOR 3924</t>
  </si>
  <si>
    <t>S71-3924-904</t>
  </si>
  <si>
    <t>SAOS VIRTUAL MPLS APPLICATION PERPETUAL SOFTWARE LICENSE FOR 3924</t>
  </si>
  <si>
    <t>S71-3924-906</t>
  </si>
  <si>
    <t>SAOS VIRTUAL 10G PERPETUAL SOFTWARE LICENSE FOR 3924 (FOR ALL 4 PORTS)</t>
  </si>
  <si>
    <t>S71-3924-910</t>
  </si>
  <si>
    <t>SAOS VIRTUAL SECURITY PERPETUAL SOFTWARE LICENSE FOR USE WITH 3924</t>
  </si>
  <si>
    <t>170-0063-900</t>
  </si>
  <si>
    <t>DB9F TO EIA-RJ45M STANDARD, 6 FT SERIAL CONSOLE CABLE</t>
  </si>
  <si>
    <t>80M-3924-SSP-COM</t>
  </si>
  <si>
    <t>GLOBAL 3924 COMPREHENSIVE SUPPORT 1 YEAR</t>
  </si>
  <si>
    <t>Rack-mount UPS</t>
  </si>
  <si>
    <t>SMC1500-2UC</t>
  </si>
  <si>
    <t>Smart-UPS C 1500VA RM 2U 120V with SmartConnect</t>
  </si>
  <si>
    <t>OOB/serial management</t>
  </si>
  <si>
    <t>OM1208-8E-L</t>
  </si>
  <si>
    <t xml:space="preserve">Opengear OM1208-8E-L console server w/ 8 serial straight X2 pinout, 8 port GbE switch, x86 CPU, supports Docker and Python, Global LTE-A cellular, 4 GB RAM, 16 GB SSD, embedded TPM 2.0 secure boot, 2 x USB 2.0, 2 x GbE/SFP Fiber </t>
  </si>
  <si>
    <t>Antenna - GPS Active - 6' Cable length</t>
  </si>
  <si>
    <t>Antenna – Blade LTE-A Pro with swivel base (-L Devices)</t>
  </si>
  <si>
    <t>Antenna Extender – Magnetic Base with 10′ Cable</t>
  </si>
  <si>
    <t>DB9F to RJ45 crossover serial adapter</t>
  </si>
  <si>
    <t>Rack tray mounting kit for half-width appliances</t>
  </si>
  <si>
    <t>Included</t>
  </si>
  <si>
    <t>4 year Standard Warranty</t>
  </si>
  <si>
    <t>tbd</t>
  </si>
  <si>
    <t>Carrier Grade NAT hardware</t>
  </si>
  <si>
    <t>Imperium Data/A-10</t>
  </si>
  <si>
    <t>TH3350-D20-CGN</t>
  </si>
  <si>
    <t>Thunder 3350 CGN, 1U, 1xCPU, 4x40GF, 4x25GF, 4x10GF, 2x1GF, 6x1GC, 32GB, 1xSSD, LOM, Railkit, DC Power</t>
  </si>
  <si>
    <t>GOLD SUPPORT 1 YEAR</t>
  </si>
  <si>
    <t>24x7 Technical Support Access / Advanced HardwareReplacement - 1 year</t>
  </si>
  <si>
    <t>HC-SAAS-1YR-250GBPS-BDL</t>
  </si>
  <si>
    <t>1 Year Subscription to Harmony Controller SaaS with Gold Support; ? Thunder instances; 250 Gbps aggregate Managed Bandwidth Units of Thunder</t>
  </si>
  <si>
    <t>C</t>
  </si>
  <si>
    <t>Dell Server hardware</t>
  </si>
  <si>
    <t>Dell/EMC</t>
  </si>
  <si>
    <t>Dell EMC Unity XT 380 Hybrid DPE Storage Array</t>
  </si>
  <si>
    <t>Dell Unity XT Storage Array - 11.52TB USABLE - BUNDLE CONTAINS THE FOLLOWING ITEMS:</t>
  </si>
  <si>
    <t>210-ASKK</t>
  </si>
  <si>
    <t>Unity XT 380 DPE 25x2.5 FLD RCK</t>
  </si>
  <si>
    <t>400-BGCL</t>
  </si>
  <si>
    <t>Unity SYSPACK 4X1.8TB 10K SAS 25X2.5</t>
  </si>
  <si>
    <t>406-BBNC</t>
  </si>
  <si>
    <t>Unity CNA 4x10GbE OPT SFPs</t>
  </si>
  <si>
    <t>343-BBMP</t>
  </si>
  <si>
    <t>Unity XT 380 DPE Install Kit</t>
  </si>
  <si>
    <t>379-BDOI</t>
  </si>
  <si>
    <t>Pair of C13/C14 cables (Highline Power) or C19/C20 cables (480/680 Lowline Power) included with DPE</t>
  </si>
  <si>
    <t>686-BCSF</t>
  </si>
  <si>
    <t>ProDeploy Plus Dell Unity X80</t>
  </si>
  <si>
    <t>709-BDLX</t>
  </si>
  <si>
    <t>Parts Only Warranty 36 Months</t>
  </si>
  <si>
    <t>199-BPXX</t>
  </si>
  <si>
    <t>ProSupport with 4-Hour Onsite Service, Initial 36 Month(s)</t>
  </si>
  <si>
    <t>701-6538</t>
  </si>
  <si>
    <t>Infrastructure Deployment Selected</t>
  </si>
  <si>
    <t>400-BFXO</t>
  </si>
  <si>
    <t>Unity 1.8TB 10K SAS 25X2.5 DRIVE</t>
  </si>
  <si>
    <t>565-BBIE</t>
  </si>
  <si>
    <t>Unity 2X4 PORT IO 25GBE OPT</t>
  </si>
  <si>
    <t>470-ADQW</t>
  </si>
  <si>
    <t>Unity 2x3M OM4 Fiber Cable</t>
  </si>
  <si>
    <t>Dell EMC Optics</t>
  </si>
  <si>
    <t>Dell EMC 25G Optics</t>
  </si>
  <si>
    <t>SFP28 SR Optic, 25GbE, 85C, for all SFP28 ports</t>
  </si>
  <si>
    <t>Dell EMC Unity XT Software</t>
  </si>
  <si>
    <t>Dell EMC Unity XT Software HFA - BUNDLE CONTAINS THE FOLLOWING ITEMS:</t>
  </si>
  <si>
    <t>210-BEEP</t>
  </si>
  <si>
    <t>Unity XT HFA Software Only Virtual Base - SWAAA</t>
  </si>
  <si>
    <t>149-BBON</t>
  </si>
  <si>
    <t>Unity Thin provisioning = IC</t>
  </si>
  <si>
    <t>149-BBOP</t>
  </si>
  <si>
    <t>Unity Antivirus = IC</t>
  </si>
  <si>
    <t>149-BBOW</t>
  </si>
  <si>
    <t>Unity EMC Proactive Assist = IC</t>
  </si>
  <si>
    <t>149-BBOX</t>
  </si>
  <si>
    <t>Unity Replication = IC</t>
  </si>
  <si>
    <t>149-BBOY</t>
  </si>
  <si>
    <t>File Level Retention = IC</t>
  </si>
  <si>
    <t>149-BBOZ</t>
  </si>
  <si>
    <t>Operating System V4.0 = IC</t>
  </si>
  <si>
    <t>149-BBPB</t>
  </si>
  <si>
    <t>Unity Fibre Channel = IC</t>
  </si>
  <si>
    <t>149-BBPD</t>
  </si>
  <si>
    <t>Unity Quality of Service = IC</t>
  </si>
  <si>
    <t>149-BBPE</t>
  </si>
  <si>
    <t>Cloud Tiering</t>
  </si>
  <si>
    <t>149-BBPH</t>
  </si>
  <si>
    <t>Inline Compression = IC</t>
  </si>
  <si>
    <t>149-BBPI</t>
  </si>
  <si>
    <t>Unity FAST VP = IC</t>
  </si>
  <si>
    <t>149-BBPJ</t>
  </si>
  <si>
    <t>Unity NFS = IC</t>
  </si>
  <si>
    <t>149-BBPK</t>
  </si>
  <si>
    <t>Unity ISCSI = IC</t>
  </si>
  <si>
    <t>149-BBPP</t>
  </si>
  <si>
    <t>Unity ESA Adapter+IC</t>
  </si>
  <si>
    <t>149-BBPQ</t>
  </si>
  <si>
    <t>Unity D@RE = IC</t>
  </si>
  <si>
    <t>149-BBPS</t>
  </si>
  <si>
    <t>Unity CVASA/vVols = IC</t>
  </si>
  <si>
    <t>149-BBPT</t>
  </si>
  <si>
    <t>Unity CIFS = IC</t>
  </si>
  <si>
    <t>149-BBPY</t>
  </si>
  <si>
    <t>Unity Local Copies</t>
  </si>
  <si>
    <t>149-BBQC</t>
  </si>
  <si>
    <t>IP Multi-Tenancy = IC</t>
  </si>
  <si>
    <t>149-BBQD</t>
  </si>
  <si>
    <t>Unity Unisphere = IC</t>
  </si>
  <si>
    <t>149-BBQE</t>
  </si>
  <si>
    <t>Unity FAST Cache = IC</t>
  </si>
  <si>
    <t>149-BBQF</t>
  </si>
  <si>
    <t>File System Events Publishing = IC</t>
  </si>
  <si>
    <t>487-BJWS</t>
  </si>
  <si>
    <t>ProSupport Unity Hybrid Software Support-Maintenance, 36 Months</t>
  </si>
  <si>
    <t>PowerEdge R650</t>
  </si>
  <si>
    <t>PowerEdge R650 Tailor Made Instant 256GB MEMO/3YRVSPHERE - BUNDLE CONTAINS THE FOLLOWING ITEMS:</t>
  </si>
  <si>
    <t>210-AYJZ</t>
  </si>
  <si>
    <t>PowerEdge R650 Server</t>
  </si>
  <si>
    <t>379-BEID</t>
  </si>
  <si>
    <t>10x2.5 Front Storage</t>
  </si>
  <si>
    <t>379-BDSS</t>
  </si>
  <si>
    <t>SAS/SATA Backplane</t>
  </si>
  <si>
    <t>379-BDTE</t>
  </si>
  <si>
    <t>No Rear Storage</t>
  </si>
  <si>
    <t>461-AAIG</t>
  </si>
  <si>
    <t>Trusted Platform Module 2.0 V5</t>
  </si>
  <si>
    <t>321-BGHN</t>
  </si>
  <si>
    <t>2.5" Chassis with up to 10 Hard Drives (SAS/SATA), 3 PCIe Slots, 2 CPU</t>
  </si>
  <si>
    <t>338-CBXJ</t>
  </si>
  <si>
    <t>Intel® Xeon® Gold 6326 2.9G, 16C/32T, 11.2GT/s, 24M Cache, Turbo, HT (185W) DDR4-3200</t>
  </si>
  <si>
    <t>379-BDCO</t>
  </si>
  <si>
    <t>Additional Processor Selected</t>
  </si>
  <si>
    <t>412-AAVM</t>
  </si>
  <si>
    <t>Heatsink for 2 CPU configuration (CPU more than 165W)</t>
  </si>
  <si>
    <t>370-AAIP</t>
  </si>
  <si>
    <t>Performance Optimized</t>
  </si>
  <si>
    <t>370-AEVR</t>
  </si>
  <si>
    <t>3200MT/s RDIMMs</t>
  </si>
  <si>
    <t>780-BCDS</t>
  </si>
  <si>
    <t>Unconfigured RAID</t>
  </si>
  <si>
    <t>405-AAZB</t>
  </si>
  <si>
    <t>PERC H755 SAS Front</t>
  </si>
  <si>
    <t>750-ACFQ</t>
  </si>
  <si>
    <t>Front PERC Mechanical Parts, rear load</t>
  </si>
  <si>
    <t>750-AABF</t>
  </si>
  <si>
    <t>Power Saving Dell Active Power Controller</t>
  </si>
  <si>
    <t>800-BBDM</t>
  </si>
  <si>
    <t>UEFI BIOS Boot Mode with GPT Partition</t>
  </si>
  <si>
    <t>387-BBEY</t>
  </si>
  <si>
    <t>No Energy Star</t>
  </si>
  <si>
    <t>750-ADIH</t>
  </si>
  <si>
    <t>4 High Performance Fans for 2 CPU</t>
  </si>
  <si>
    <t>450-AKWX</t>
  </si>
  <si>
    <t>Dual Hot-plug Power Supply Fault Tolerant Redundant(1+1) 1100W -48vDC 1U (Only Works with DC Power)</t>
  </si>
  <si>
    <t>450-AAGG</t>
  </si>
  <si>
    <t>No Power Cord</t>
  </si>
  <si>
    <t>330-BBRP</t>
  </si>
  <si>
    <t>Riser Config 0, 2CPU, Half Length, Low Profile, 3 x16 Slots, SW GPU Capable</t>
  </si>
  <si>
    <t>329-BFGQ</t>
  </si>
  <si>
    <t>PowerEdge R650 Motherboard with Broadcom 5720 Dual Port 1Gb On-Board LOM</t>
  </si>
  <si>
    <t>540-BCOC</t>
  </si>
  <si>
    <t>Broadcom 57414 Dual Port 10/25GbE SFP28, OCP NIC 3.0</t>
  </si>
  <si>
    <t>325-BECJ</t>
  </si>
  <si>
    <t>LCD Bezel</t>
  </si>
  <si>
    <t>350-BCEI</t>
  </si>
  <si>
    <t>Luggage Tray x8 and x10 Chassis, R650</t>
  </si>
  <si>
    <t>403-BCMB</t>
  </si>
  <si>
    <t>BOSS-S2 controller card +  with 2 M.2 480GB (RAID 1)</t>
  </si>
  <si>
    <t>403-BCNP</t>
  </si>
  <si>
    <t>BOSS Cables and Brackets for R650</t>
  </si>
  <si>
    <t>634-BJCK</t>
  </si>
  <si>
    <t>VMware ESXi NFI (License Not Included)</t>
  </si>
  <si>
    <t>605-BBFN</t>
  </si>
  <si>
    <t>No Media Required</t>
  </si>
  <si>
    <t>379-BFXS</t>
  </si>
  <si>
    <t>Dell Connectivity Client - Enabled</t>
  </si>
  <si>
    <t>634-CYDF</t>
  </si>
  <si>
    <t>Dell Connectivity Module</t>
  </si>
  <si>
    <t>385-BBQV</t>
  </si>
  <si>
    <t>iDRAC9, Enterprise 15G</t>
  </si>
  <si>
    <t>350-BBXM</t>
  </si>
  <si>
    <t>No Quick Sync</t>
  </si>
  <si>
    <t>379-BCSF</t>
  </si>
  <si>
    <t>iDRAC,Factory Generated Password</t>
  </si>
  <si>
    <t>379-BCQX</t>
  </si>
  <si>
    <t>iDRAC Service Module (ISM), NOT Installed</t>
  </si>
  <si>
    <t>379-BCQY</t>
  </si>
  <si>
    <t>iDRAC Group Manager, Disabled</t>
  </si>
  <si>
    <t>770-BDMV</t>
  </si>
  <si>
    <t>No Rack Rails or Cable Management Arm or Strain Relief Bar</t>
  </si>
  <si>
    <t>631-AACK</t>
  </si>
  <si>
    <t>No Systems Documentation, No OpenManage DVD Kit</t>
  </si>
  <si>
    <t>340-CUQR</t>
  </si>
  <si>
    <t>PowerEdge R650 Shipping</t>
  </si>
  <si>
    <t>340-CUQN</t>
  </si>
  <si>
    <t>R650 Ship 4x3.5, 10x2.5, 8x2.5 NVMe</t>
  </si>
  <si>
    <t>334-BBQY</t>
  </si>
  <si>
    <t>R650 Dell/EMC label (BIS) 2.5" Chassis</t>
  </si>
  <si>
    <t>389-DYIB</t>
  </si>
  <si>
    <t>PowerEgde R650 CE, CCC, Marking</t>
  </si>
  <si>
    <t>817-BBBB</t>
  </si>
  <si>
    <t>Custom Configuration</t>
  </si>
  <si>
    <t>709-BBFM</t>
  </si>
  <si>
    <t>Basic Next Business Day 36 Months, 36 Month(s)</t>
  </si>
  <si>
    <t>865-BBMY</t>
  </si>
  <si>
    <t>ProSupport and Next Business Day Onsite Service, Initial 36 Month(s)</t>
  </si>
  <si>
    <t>883-BBFN</t>
  </si>
  <si>
    <t>No Field Deployment  Customer Install Required</t>
  </si>
  <si>
    <t>370-AGDS</t>
  </si>
  <si>
    <t>32GB RDIMM, 3200MT/s, Dual Rank, 16Gb BASE x8</t>
  </si>
  <si>
    <t>400-AZUT</t>
  </si>
  <si>
    <t>480GB SSD SATA Mixed Use 6Gbps 512 2.5in Hot-plug AG Drive, 3 DWPD</t>
  </si>
  <si>
    <t>540-BDGV</t>
  </si>
  <si>
    <t>Broadcom 57414 Dual Port 10/25GbE SFP28 Adapter, PCIe Low Profile, V2</t>
  </si>
  <si>
    <t>540-BDDX</t>
  </si>
  <si>
    <t>Intel E810-CQDA2 Dual Port 100GbE QSFP28 Adapter, PCIe Low Profile, 100GbE max bandwidth</t>
  </si>
  <si>
    <t>ReadyRails (20117299.2.3)</t>
  </si>
  <si>
    <t>PowerEdge R650 ReadyRails:</t>
  </si>
  <si>
    <t>770-BECM</t>
  </si>
  <si>
    <t xml:space="preserve">ReadyRails Sliding Rails, (A15) Customer Kit </t>
  </si>
  <si>
    <t>D</t>
  </si>
  <si>
    <t>Optics</t>
  </si>
  <si>
    <t>Optics - Router DIA Interfaces</t>
  </si>
  <si>
    <t>*** AMC-Optics ***</t>
  </si>
  <si>
    <t>1445510F2C-AMC</t>
  </si>
  <si>
    <t>Adtran-compatible 100GBASE-LR4 QSFP28 SMF 1295-1309nm 10km DDM Transceiver</t>
  </si>
  <si>
    <t>1442410G1-AMC</t>
  </si>
  <si>
    <t>Adtran-compatible 10GBASE-LR4 SFP+ SMF 1310nm 10km DDM Transceiver</t>
  </si>
  <si>
    <t>1445030F1-AMC</t>
  </si>
  <si>
    <t>Adtran-compatible QSFP+ to SFP+ - 10G Adapters for 100G ports</t>
  </si>
  <si>
    <t>Optics - Router Ring Interfaces</t>
  </si>
  <si>
    <t>1445513F1-AMC</t>
  </si>
  <si>
    <t>Adtran-compatible 100GBASE-ER4 QSFP28 SMF 1295-1309nm 40km DDM Transceiver</t>
  </si>
  <si>
    <t>Optics - Router Access Interfaces</t>
  </si>
  <si>
    <t>Optics - Router CGN Interfaces</t>
  </si>
  <si>
    <t>AR-QSFP-40G-LR4-AMC</t>
  </si>
  <si>
    <t xml:space="preserve">Arista-compatible 40GBASE-LR4 QSFP+ SMF 10km </t>
  </si>
  <si>
    <t>Optics - Dell &amp; OOB switch Interfaces</t>
  </si>
  <si>
    <t>Optics - MetroE/DIA Drop Interfaces</t>
  </si>
  <si>
    <t>1442412F1-AMC</t>
  </si>
  <si>
    <t>Adtran-compatible SFP+ 10G BIDI, BXD, TX1330nm RX1270nm, 10km Transceiver</t>
  </si>
  <si>
    <t>1442412F2-AMC</t>
  </si>
  <si>
    <t>Adtran-compatible SFP+ 10G BIDI, BXU, TX1270nm RX1330nm, 10km Transceiver</t>
  </si>
  <si>
    <t>IP Address Blocks</t>
  </si>
  <si>
    <t>E</t>
  </si>
  <si>
    <t>IPv4 /21 Netblock (2048 addresses) (initial purchase)</t>
  </si>
  <si>
    <t>Broker Fee (initial purchase)</t>
  </si>
  <si>
    <t>Escrow fee (initial purchase)</t>
  </si>
  <si>
    <t>Software/licensing</t>
  </si>
  <si>
    <t>VMware</t>
  </si>
  <si>
    <t>VCF-VSP-STD-8</t>
  </si>
  <si>
    <t>VMware vSphere Standard 8 year 1 (licensed by CPU cores)</t>
  </si>
  <si>
    <t>VMware vSphere Standard 8 year 2 (licensed by CPU cores)</t>
  </si>
  <si>
    <t>VMware vSphere Standard 8 year 3 (licensed by CPU cores)</t>
  </si>
  <si>
    <t>FDP and 1x2 Splitters</t>
  </si>
  <si>
    <t>288-Position LSX Term and Splice, SM SC/APC Adapters, 12 Fiber Stranded Pigtails and Splice Trays Loaded</t>
  </si>
  <si>
    <t>UCS-600 Chassis 19/23" rack Mount 3.5 RU</t>
  </si>
  <si>
    <t>Fiber jumpers</t>
  </si>
  <si>
    <t>Park Cables</t>
  </si>
  <si>
    <t>TZ-SMD2LCULCU-003BY</t>
  </si>
  <si>
    <t>LC UPC/LC UPC Duplex SM bend insensitive 3 meter</t>
  </si>
  <si>
    <t>TZ-SMD2LCULCU-005BY</t>
  </si>
  <si>
    <t>LC UPC/LC UPC Duplex SM bend insensitive 5 meter</t>
  </si>
  <si>
    <t>TZ-SMD2LCULCU-010BY</t>
  </si>
  <si>
    <t>LC UPC/LC UPC Duplex SM bend insensitive 10 meter</t>
  </si>
  <si>
    <t>TZ-SMS2SCASCU-003BY</t>
  </si>
  <si>
    <t>SC UPC/SC APC Simplex SM bend insensitive 3 meter</t>
  </si>
  <si>
    <t>TZ-SMS2SCASCU-005BY</t>
  </si>
  <si>
    <t>SC UPC/SC APC Simplex SM bend insensitive 5 meter</t>
  </si>
  <si>
    <t>TZ-SMS2SCASCA-003BY</t>
  </si>
  <si>
    <t>SC APC/SC APC Simplex SM bend insensitive 3 meter</t>
  </si>
  <si>
    <t>TZ-SMS2SCASCA-005BY</t>
  </si>
  <si>
    <t>SC APC/SC APC Simplex SM bend insensitive 5 meter</t>
  </si>
  <si>
    <t>Unit Price</t>
  </si>
  <si>
    <t>Lead Time
(Weeks)</t>
  </si>
  <si>
    <t xml:space="preserve">The undersigned certifies that he/she understands the nature and character of the work to be bid, and further certifies that the Electronics Supplier is sufficiently equipped and skilled to provide these services. The Bidder understands that the Client will use both subjective and objective criteria to evaluate the Electronics Supplier's qualifications. The Electronics Supplier understands that providing this information to the Client does not guarantee any award or an invitation to bid on future projects.
By signing below, I, as an authorized agent of the Electronics Supplier, certify that all of the above information is correct and understand that inaccurate data may be grounds to reject our bid proposal.
*To be signed by an officer of the company or an individual authorized by an officer of the company. </t>
  </si>
  <si>
    <t>How many years has Electronics Supplier been in business providing electronics material for telecom and utilities projects?</t>
  </si>
  <si>
    <t>Has the Electronics Supplier had any contractual penalties, legal proceedings, lawsuits and/or claims filed against the Electronics Supplier contending breach of contract requirements or specifications within the last five years?</t>
  </si>
  <si>
    <t>Provide detailed information regarding all contractual penalties, legal proceedings, lawsuits and/or claims filed against the Electronics Supplier contending breach of contract requirements or specifications within the last five years.   List all actions on separate sheet(s)</t>
  </si>
  <si>
    <t>Has the Electronics Supplier filed any lawsuits against a Utility within the last five years?</t>
  </si>
  <si>
    <t>Provide detailed information regarding all lawsuits filed by the Electronics Supplier against a Utility within the last five years.  Please list all actions on separate sheet(s)</t>
  </si>
  <si>
    <t>2.5</t>
  </si>
  <si>
    <t>Has Electronics Supplier filed for bankruptcy within the last five years? If yes, state year in Supporting Comments.</t>
  </si>
  <si>
    <t>Equipment Condition</t>
  </si>
  <si>
    <t>Alternate Materials</t>
  </si>
  <si>
    <t>Purchasing Method / Terms</t>
  </si>
  <si>
    <t>Delivery Schedule By Location</t>
  </si>
  <si>
    <t>May 2025</t>
  </si>
  <si>
    <t>July 2025</t>
  </si>
  <si>
    <t>August 2025</t>
  </si>
  <si>
    <t>Alternative equipment and software will not be considered for this bid.</t>
  </si>
  <si>
    <t>The Supplier should provide confirmation of delivery schedule for all equipment upon notification of award. The Client will issue a single PO for the total order. The Supplier may invoice for equipment that has shipped with with Net 30 terms.</t>
  </si>
  <si>
    <t>Delivery Schedule: Location 2 - Blair</t>
  </si>
  <si>
    <t>Delivery Schedule: Location 3 - Midtown</t>
  </si>
  <si>
    <t>Delivery Schedule: Location 1 - Main Office + Spares</t>
  </si>
  <si>
    <t>Print the workbook, sign the authorization, and follow the RFP Instruction document to submit the bid.</t>
  </si>
  <si>
    <t>Send electronic copies of this and all other bid package documents as prescribed in the RFP Instruction document. ***If RFP requires a sealed bid public open, do not send electronic copies before the opening.</t>
  </si>
  <si>
    <t>The authorization statement should be reviewed and signed by an officer of the Electronics Suppler bid company.</t>
  </si>
  <si>
    <t xml:space="preserve">This pricing summary from the "Equipment List" tab will auto populate the bid results. </t>
  </si>
  <si>
    <t>Electronics Supplier / Supplier</t>
  </si>
  <si>
    <t>This equipment is designated for three site facilities, which are being constructed on a staggered schedule. If all equipment is available initially, the client is prepared to receive the complete shipment at once. However, if fulfillment requires multiple shipments, it may be possible without impacting the project timeline. Targeted equipment delivery dates are shown below. If these dates cannot be met, please include estimated lead times in the "Materials List" tab.</t>
  </si>
  <si>
    <t>Shipment Receiving Location</t>
  </si>
  <si>
    <t>Arista Total</t>
  </si>
  <si>
    <t>Networking Total</t>
  </si>
  <si>
    <t>Dell Total</t>
  </si>
  <si>
    <t>AMC Total</t>
  </si>
  <si>
    <t>IP Total</t>
  </si>
  <si>
    <t>All Equipment Total</t>
  </si>
  <si>
    <t>Bid Scope</t>
  </si>
  <si>
    <t>Equipment List-Arista</t>
  </si>
  <si>
    <t>Equipment List-Networking</t>
  </si>
  <si>
    <t>Equipment List-Dell</t>
  </si>
  <si>
    <t>Equipment List-AMC</t>
  </si>
  <si>
    <t>Equipment List-IP</t>
  </si>
  <si>
    <t>This bid is divided into 5 Categories, each with the following tab naming conventions:
1) Equipment List - Arista
2) Equipment List - Networking
3) Equipment List - Dell
4) Equipment List - AMC
5) Equipment List - EP
Each bidder may choose to bid on all categories or only a single tab. However, each tab that is bid must be bid completely, without any exclusions. If exclusions are discovered on a tab that has been partially bid, that tab will not be eligible for award. During the sealed bid public open, each category total will be read aloud along with the group total. Multiple bidders may be awarded based on the best value of each tab.</t>
  </si>
  <si>
    <t xml:space="preserve">Electronics Bid Authorization </t>
  </si>
  <si>
    <t>Final shipping location is TBD and will be communicated to the winning bidder(s). For shipping price estimates, use the following address:
130 Pansy Hill Road 
Harriman, TN  37748</t>
  </si>
  <si>
    <t>Shipping</t>
  </si>
  <si>
    <t>All software must be in new condition. Used/refurbished alternatives will not be considered.</t>
  </si>
  <si>
    <t xml:space="preserve">Enter material unit pricing for all materials and shipping total. Avoid greyed boxes. These are the materials to be supplied by the Electronics Supplier. Provide Lead Times for equipment that is not immediatly in stock and available for shipment. Enter comments as needed to clarify prosposal intent. </t>
  </si>
  <si>
    <t>"Same instructions for all Equipment tabs"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</si>
</sst>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19" x14ac:knownFonts="1">
    <font>
      <sz val="11"/>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2"/>
      <color theme="5" tint="-0.24994659260841701"/>
      <name val="Calibri"/>
      <family val="2"/>
      <scheme val="minor"/>
    </font>
    <font>
      <sz val="8"/>
      <name val="Calibri"/>
      <family val="2"/>
      <scheme val="minor"/>
    </font>
    <font>
      <sz val="11"/>
      <name val="Arial"/>
      <family val="2"/>
    </font>
    <font>
      <sz val="11"/>
      <color theme="1"/>
      <name val="Arial"/>
      <family val="2"/>
    </font>
    <font>
      <sz val="11"/>
      <color rgb="FFFF0000"/>
      <name val="Arial"/>
      <family val="2"/>
    </font>
    <font>
      <b/>
      <sz val="11"/>
      <name val="Arial"/>
      <family val="2"/>
    </font>
    <font>
      <b/>
      <sz val="11"/>
      <color theme="1"/>
      <name val="Arial"/>
      <family val="2"/>
    </font>
    <font>
      <sz val="10"/>
      <color rgb="FF000000"/>
      <name val="Arial"/>
      <family val="2"/>
    </font>
    <font>
      <sz val="11"/>
      <color rgb="FF000000"/>
      <name val="Calibri"/>
      <family val="2"/>
      <scheme val="minor"/>
    </font>
    <font>
      <u/>
      <sz val="10"/>
      <color theme="10"/>
      <name val="Arial"/>
      <family val="2"/>
    </font>
    <font>
      <sz val="11"/>
      <color rgb="FF000000"/>
      <name val="Arial"/>
      <family val="2"/>
    </font>
    <font>
      <sz val="22"/>
      <color theme="1"/>
      <name val="Arial"/>
      <family val="2"/>
    </font>
    <font>
      <b/>
      <sz val="12"/>
      <color theme="1" tint="4.9989318521683403E-2"/>
      <name val="Calibri"/>
      <family val="2"/>
      <scheme val="minor"/>
    </font>
    <font>
      <sz val="12"/>
      <color theme="1" tint="4.9989318521683403E-2"/>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7" tint="0.59996337778862885"/>
        <bgColor indexed="65"/>
      </patternFill>
    </fill>
    <fill>
      <patternFill patternType="solid">
        <fgColor theme="2" tint="-9.9948118533890809E-2"/>
        <bgColor indexed="65"/>
      </patternFill>
    </fill>
    <fill>
      <patternFill patternType="solid">
        <fgColor theme="2"/>
      </patternFill>
    </fill>
    <fill>
      <patternFill patternType="solid">
        <fgColor theme="2" tint="-9.9948118533890809E-2"/>
        <bgColor indexed="64"/>
      </patternFill>
    </fill>
    <fill>
      <patternFill patternType="solid">
        <fgColor theme="2" tint="-0.24994659260841701"/>
        <bgColor indexed="65"/>
      </patternFill>
    </fill>
    <fill>
      <patternFill patternType="solid">
        <fgColor rgb="FFD9D9D9"/>
        <bgColor rgb="FF000000"/>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4">
    <xf numFmtId="0" fontId="0" fillId="0" borderId="0"/>
    <xf numFmtId="44" fontId="2" fillId="0" borderId="0" applyFont="0" applyFill="0" applyBorder="0" applyAlignment="0" applyProtection="0"/>
    <xf numFmtId="49" fontId="3" fillId="3" borderId="4">
      <alignment horizontal="left"/>
    </xf>
    <xf numFmtId="49" fontId="3" fillId="3" borderId="3">
      <alignment horizontal="left"/>
    </xf>
    <xf numFmtId="0" fontId="4" fillId="4" borderId="5">
      <alignment horizontal="left" vertical="center"/>
    </xf>
    <xf numFmtId="0" fontId="4" fillId="5" borderId="0"/>
    <xf numFmtId="0" fontId="3" fillId="0" borderId="0"/>
    <xf numFmtId="0" fontId="4" fillId="0" borderId="5">
      <alignment horizontal="left" vertical="center"/>
    </xf>
    <xf numFmtId="0" fontId="4" fillId="5" borderId="5">
      <alignment horizontal="left" vertical="center"/>
    </xf>
    <xf numFmtId="49" fontId="3" fillId="3" borderId="6">
      <alignment horizontal="center" wrapText="1"/>
    </xf>
    <xf numFmtId="49" fontId="3" fillId="3" borderId="7">
      <alignment horizontal="left"/>
    </xf>
    <xf numFmtId="0" fontId="5" fillId="6" borderId="8"/>
    <xf numFmtId="0" fontId="4" fillId="5" borderId="9"/>
    <xf numFmtId="0" fontId="4" fillId="0" borderId="8">
      <alignment horizontal="right" vertical="center"/>
    </xf>
    <xf numFmtId="0" fontId="4" fillId="5" borderId="8"/>
    <xf numFmtId="1" fontId="3" fillId="0" borderId="9">
      <alignment horizontal="center" vertical="center"/>
    </xf>
    <xf numFmtId="0" fontId="4" fillId="7" borderId="8">
      <alignment horizontal="right" vertical="center"/>
    </xf>
    <xf numFmtId="0" fontId="12" fillId="0" borderId="0"/>
    <xf numFmtId="43" fontId="12" fillId="0" borderId="0" applyFont="0" applyFill="0" applyBorder="0" applyAlignment="0" applyProtection="0"/>
    <xf numFmtId="44" fontId="12" fillId="0" borderId="0" applyFont="0" applyFill="0" applyBorder="0" applyAlignment="0" applyProtection="0"/>
    <xf numFmtId="0" fontId="13" fillId="0" borderId="0"/>
    <xf numFmtId="0" fontId="14" fillId="0" borderId="0" applyNumberFormat="0" applyFill="0" applyBorder="0" applyAlignment="0" applyProtection="0"/>
    <xf numFmtId="0" fontId="2" fillId="0" borderId="0"/>
    <xf numFmtId="0" fontId="1" fillId="0" borderId="0"/>
  </cellStyleXfs>
  <cellXfs count="105">
    <xf numFmtId="0" fontId="0" fillId="0" borderId="0" xfId="0"/>
    <xf numFmtId="0" fontId="7" fillId="0" borderId="0" xfId="0" applyFont="1"/>
    <xf numFmtId="0" fontId="8" fillId="0" borderId="0" xfId="0" applyFont="1"/>
    <xf numFmtId="0" fontId="9" fillId="0" borderId="0" xfId="0" applyFont="1"/>
    <xf numFmtId="0" fontId="7" fillId="0" borderId="1" xfId="0" applyFont="1" applyBorder="1" applyAlignme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10" fillId="2" borderId="1" xfId="0" applyFont="1" applyFill="1" applyBorder="1" applyAlignment="1">
      <alignment horizontal="left" vertical="center" wrapText="1"/>
    </xf>
    <xf numFmtId="0" fontId="7" fillId="0" borderId="0" xfId="0" applyFont="1" applyAlignment="1" applyProtection="1">
      <alignment vertical="center"/>
      <protection locked="0"/>
    </xf>
    <xf numFmtId="49" fontId="10" fillId="0" borderId="0" xfId="0" applyNumberFormat="1" applyFont="1" applyAlignment="1">
      <alignment horizontal="center" vertical="center" wrapText="1"/>
    </xf>
    <xf numFmtId="0" fontId="10" fillId="0" borderId="0" xfId="0" applyFont="1" applyAlignment="1">
      <alignment horizontal="left" vertical="center" wrapText="1"/>
    </xf>
    <xf numFmtId="0" fontId="7" fillId="0" borderId="0" xfId="0" applyFont="1" applyAlignment="1" applyProtection="1">
      <alignment vertical="center" wrapText="1"/>
      <protection locked="0"/>
    </xf>
    <xf numFmtId="49" fontId="7" fillId="0" borderId="0" xfId="0" applyNumberFormat="1"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wrapText="1"/>
    </xf>
    <xf numFmtId="0" fontId="7" fillId="0" borderId="0" xfId="0" applyFont="1" applyAlignment="1">
      <alignment horizontal="left" vertical="center" wrapText="1"/>
    </xf>
    <xf numFmtId="0" fontId="9" fillId="0" borderId="0" xfId="0" applyFont="1" applyAlignment="1" applyProtection="1">
      <alignment vertical="center"/>
      <protection locked="0"/>
    </xf>
    <xf numFmtId="0" fontId="9" fillId="0" borderId="0" xfId="0" applyFont="1" applyAlignment="1" applyProtection="1">
      <alignment vertical="center" wrapText="1"/>
      <protection locked="0"/>
    </xf>
    <xf numFmtId="49" fontId="7" fillId="0" borderId="0" xfId="0" applyNumberFormat="1" applyFont="1" applyAlignment="1" applyProtection="1">
      <alignment horizontal="center" vertical="center" wrapText="1"/>
      <protection locked="0"/>
    </xf>
    <xf numFmtId="49" fontId="10" fillId="2" borderId="10" xfId="0" applyNumberFormat="1" applyFont="1" applyFill="1" applyBorder="1" applyAlignment="1">
      <alignment horizontal="center" vertical="center" wrapText="1"/>
    </xf>
    <xf numFmtId="0" fontId="10" fillId="2" borderId="10" xfId="0" applyFont="1" applyFill="1" applyBorder="1" applyAlignment="1">
      <alignment horizontal="left" vertical="center" wrapText="1"/>
    </xf>
    <xf numFmtId="0" fontId="10" fillId="2" borderId="10" xfId="0" applyFont="1" applyFill="1" applyBorder="1" applyAlignment="1" applyProtection="1">
      <alignment horizontal="center" vertical="center" wrapText="1"/>
      <protection locked="0"/>
    </xf>
    <xf numFmtId="0" fontId="10" fillId="2" borderId="10" xfId="0" applyFont="1" applyFill="1" applyBorder="1" applyAlignment="1" applyProtection="1">
      <alignment vertical="center" wrapText="1"/>
      <protection locked="0"/>
    </xf>
    <xf numFmtId="0" fontId="8" fillId="0" borderId="0" xfId="0" applyFont="1" applyAlignment="1">
      <alignment vertical="center" wrapText="1"/>
    </xf>
    <xf numFmtId="0" fontId="7" fillId="0" borderId="1" xfId="0" applyFont="1" applyBorder="1" applyAlignment="1">
      <alignment horizontal="right" vertical="center"/>
    </xf>
    <xf numFmtId="0" fontId="7" fillId="0" borderId="1" xfId="0" applyFont="1" applyBorder="1" applyAlignment="1">
      <alignment horizontal="left" vertical="center" wrapText="1"/>
    </xf>
    <xf numFmtId="0" fontId="15" fillId="0" borderId="11" xfId="0" applyFont="1" applyBorder="1" applyAlignment="1">
      <alignment vertical="center"/>
    </xf>
    <xf numFmtId="0" fontId="7" fillId="0" borderId="13" xfId="0" applyFont="1" applyBorder="1" applyAlignment="1">
      <alignment vertical="center" wrapText="1"/>
    </xf>
    <xf numFmtId="0" fontId="15" fillId="0" borderId="13" xfId="0" applyFont="1" applyBorder="1" applyAlignment="1">
      <alignment horizontal="left" vertical="center"/>
    </xf>
    <xf numFmtId="0" fontId="10" fillId="0" borderId="0" xfId="0" applyFont="1" applyProtection="1">
      <protection locked="0"/>
    </xf>
    <xf numFmtId="0" fontId="11" fillId="0" borderId="0" xfId="0" applyFont="1" applyProtection="1">
      <protection locked="0"/>
    </xf>
    <xf numFmtId="0" fontId="11" fillId="0" borderId="1" xfId="0" applyFont="1" applyBorder="1" applyProtection="1">
      <protection locked="0"/>
    </xf>
    <xf numFmtId="44" fontId="11" fillId="0" borderId="1" xfId="0" applyNumberFormat="1" applyFont="1" applyBorder="1" applyProtection="1">
      <protection locked="0"/>
    </xf>
    <xf numFmtId="0" fontId="10" fillId="0" borderId="1" xfId="0" applyFont="1" applyBorder="1" applyAlignment="1">
      <alignment horizontal="center" vertical="center" wrapText="1"/>
    </xf>
    <xf numFmtId="0" fontId="10" fillId="0" borderId="1" xfId="0" applyFont="1" applyBorder="1" applyAlignment="1">
      <alignment vertical="center"/>
    </xf>
    <xf numFmtId="0" fontId="7" fillId="0" borderId="0" xfId="0" applyFont="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164" fontId="17" fillId="0" borderId="1" xfId="1" applyNumberFormat="1" applyFont="1" applyFill="1" applyBorder="1" applyAlignment="1" applyProtection="1">
      <alignment horizontal="center" vertical="center" wrapText="1"/>
    </xf>
    <xf numFmtId="0" fontId="17" fillId="0" borderId="1" xfId="23" applyFont="1" applyBorder="1" applyAlignment="1">
      <alignment horizontal="center" vertical="center"/>
    </xf>
    <xf numFmtId="0" fontId="17" fillId="0" borderId="1" xfId="23" applyFont="1" applyBorder="1" applyAlignment="1">
      <alignment horizontal="center" vertical="center" wrapText="1"/>
    </xf>
    <xf numFmtId="164" fontId="17" fillId="9" borderId="1" xfId="1" applyNumberFormat="1" applyFont="1" applyFill="1" applyBorder="1" applyAlignment="1" applyProtection="1">
      <alignment horizontal="center" vertical="center" wrapText="1"/>
    </xf>
    <xf numFmtId="0" fontId="17" fillId="9" borderId="1" xfId="23" applyFont="1" applyFill="1" applyBorder="1" applyAlignment="1">
      <alignment horizontal="left" vertical="center"/>
    </xf>
    <xf numFmtId="0" fontId="18" fillId="9" borderId="1" xfId="23" applyFont="1" applyFill="1" applyBorder="1" applyAlignment="1">
      <alignment horizontal="left" vertical="center"/>
    </xf>
    <xf numFmtId="0" fontId="18" fillId="9" borderId="1" xfId="23" applyFont="1" applyFill="1" applyBorder="1" applyAlignment="1">
      <alignment horizontal="left" vertical="center" wrapText="1"/>
    </xf>
    <xf numFmtId="0" fontId="18" fillId="9" borderId="1" xfId="23" applyFont="1" applyFill="1" applyBorder="1" applyAlignment="1">
      <alignment horizontal="center" vertical="center"/>
    </xf>
    <xf numFmtId="0" fontId="18" fillId="0" borderId="1" xfId="23" applyFont="1" applyBorder="1" applyAlignment="1">
      <alignment horizontal="left" vertical="center"/>
    </xf>
    <xf numFmtId="0" fontId="18" fillId="9" borderId="1" xfId="0" applyFont="1" applyFill="1" applyBorder="1" applyAlignment="1">
      <alignment horizontal="left" vertical="center"/>
    </xf>
    <xf numFmtId="0" fontId="18" fillId="9" borderId="1" xfId="0" applyFont="1" applyFill="1" applyBorder="1" applyAlignment="1">
      <alignment vertical="center" wrapText="1"/>
    </xf>
    <xf numFmtId="0" fontId="18" fillId="9" borderId="1" xfId="23" quotePrefix="1" applyFont="1" applyFill="1" applyBorder="1" applyAlignment="1">
      <alignment horizontal="left" vertical="center" wrapText="1"/>
    </xf>
    <xf numFmtId="0" fontId="18" fillId="0" borderId="1" xfId="23" quotePrefix="1" applyFont="1" applyBorder="1" applyAlignment="1">
      <alignment horizontal="left" vertical="center" wrapText="1"/>
    </xf>
    <xf numFmtId="0" fontId="18" fillId="0" borderId="1" xfId="23" applyFont="1" applyBorder="1" applyAlignment="1">
      <alignment horizontal="left" vertical="center" wrapText="1"/>
    </xf>
    <xf numFmtId="0" fontId="18" fillId="0" borderId="1" xfId="23" applyFont="1" applyBorder="1" applyAlignment="1">
      <alignment horizontal="center" vertical="center"/>
    </xf>
    <xf numFmtId="0" fontId="17" fillId="9" borderId="1" xfId="23" applyFont="1" applyFill="1" applyBorder="1" applyAlignment="1">
      <alignment horizontal="left" vertical="center" wrapText="1"/>
    </xf>
    <xf numFmtId="0" fontId="17" fillId="9" borderId="1" xfId="23" applyFont="1" applyFill="1" applyBorder="1" applyAlignment="1">
      <alignment horizontal="center" vertical="center"/>
    </xf>
    <xf numFmtId="0" fontId="4" fillId="9" borderId="1" xfId="0" applyFont="1" applyFill="1" applyBorder="1" applyAlignment="1">
      <alignment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vertical="center"/>
    </xf>
    <xf numFmtId="0" fontId="18" fillId="10" borderId="1" xfId="23" applyFont="1" applyFill="1" applyBorder="1" applyAlignment="1">
      <alignment horizontal="left" vertical="center"/>
    </xf>
    <xf numFmtId="0" fontId="4" fillId="9" borderId="1" xfId="0" applyFont="1" applyFill="1" applyBorder="1" applyAlignment="1">
      <alignment horizontal="center" vertical="center"/>
    </xf>
    <xf numFmtId="0" fontId="1" fillId="9" borderId="1" xfId="0" applyFont="1" applyFill="1" applyBorder="1"/>
    <xf numFmtId="0" fontId="1" fillId="9" borderId="1" xfId="0" applyFont="1" applyFill="1" applyBorder="1" applyAlignment="1">
      <alignment wrapText="1"/>
    </xf>
    <xf numFmtId="0" fontId="4" fillId="9" borderId="1" xfId="0" applyFont="1" applyFill="1" applyBorder="1"/>
    <xf numFmtId="0" fontId="1" fillId="9" borderId="1" xfId="0" quotePrefix="1" applyFont="1" applyFill="1" applyBorder="1" applyAlignment="1">
      <alignment horizontal="center" vertical="center"/>
    </xf>
    <xf numFmtId="164" fontId="17" fillId="9" borderId="1" xfId="1" applyNumberFormat="1" applyFont="1" applyFill="1" applyBorder="1" applyAlignment="1">
      <alignment horizontal="center" vertical="center" wrapText="1"/>
    </xf>
    <xf numFmtId="1" fontId="18" fillId="9" borderId="1" xfId="23" applyNumberFormat="1" applyFont="1" applyFill="1" applyBorder="1" applyAlignment="1">
      <alignment horizontal="center" vertical="center"/>
    </xf>
    <xf numFmtId="44" fontId="17" fillId="0" borderId="1" xfId="1" applyFont="1" applyBorder="1" applyAlignment="1">
      <alignment horizontal="center" vertical="center"/>
    </xf>
    <xf numFmtId="0" fontId="8" fillId="0" borderId="0" xfId="0" applyFont="1" applyAlignment="1">
      <alignment vertical="center"/>
    </xf>
    <xf numFmtId="17" fontId="8" fillId="0" borderId="0" xfId="0" quotePrefix="1" applyNumberFormat="1" applyFont="1" applyAlignment="1">
      <alignment vertical="center" wrapText="1"/>
    </xf>
    <xf numFmtId="0" fontId="8" fillId="0" borderId="0" xfId="0" quotePrefix="1" applyFont="1" applyAlignment="1">
      <alignment vertical="center" wrapText="1"/>
    </xf>
    <xf numFmtId="44" fontId="17" fillId="0" borderId="1" xfId="1" applyFont="1" applyFill="1" applyBorder="1" applyAlignment="1" applyProtection="1">
      <alignment horizontal="center" vertical="center" wrapText="1"/>
    </xf>
    <xf numFmtId="44" fontId="17" fillId="0" borderId="1" xfId="1" applyFont="1" applyBorder="1" applyAlignment="1">
      <alignment horizontal="right" vertical="center"/>
    </xf>
    <xf numFmtId="0" fontId="18" fillId="0" borderId="1" xfId="23" applyFont="1" applyBorder="1" applyAlignment="1">
      <alignment horizontal="right" vertical="center"/>
    </xf>
    <xf numFmtId="44" fontId="18" fillId="0" borderId="1" xfId="23" applyNumberFormat="1" applyFont="1" applyBorder="1" applyAlignment="1">
      <alignment horizontal="right" vertical="center"/>
    </xf>
    <xf numFmtId="0" fontId="18" fillId="0" borderId="12" xfId="23" applyFont="1" applyBorder="1" applyAlignment="1">
      <alignment horizontal="center" vertical="center"/>
    </xf>
    <xf numFmtId="0" fontId="18" fillId="0" borderId="2" xfId="23" applyFont="1" applyBorder="1" applyAlignment="1">
      <alignment horizontal="left" vertical="center"/>
    </xf>
    <xf numFmtId="44" fontId="17" fillId="0" borderId="14" xfId="1" applyFont="1" applyFill="1" applyBorder="1" applyAlignment="1" applyProtection="1">
      <alignment horizontal="center" vertical="center" wrapText="1"/>
    </xf>
    <xf numFmtId="0" fontId="18" fillId="0" borderId="14" xfId="23" applyFont="1" applyBorder="1" applyAlignment="1">
      <alignment horizontal="right" vertical="center"/>
    </xf>
    <xf numFmtId="44" fontId="17" fillId="0" borderId="11" xfId="1" applyFont="1" applyFill="1" applyBorder="1" applyAlignment="1" applyProtection="1">
      <alignment horizontal="center" vertical="center" wrapText="1"/>
    </xf>
    <xf numFmtId="0" fontId="18" fillId="0" borderId="11" xfId="23" applyFont="1" applyBorder="1" applyAlignment="1">
      <alignment horizontal="right" vertical="center"/>
    </xf>
    <xf numFmtId="44" fontId="17" fillId="0" borderId="15" xfId="1" applyFont="1" applyFill="1" applyBorder="1" applyAlignment="1">
      <alignment horizontal="center" vertical="center"/>
    </xf>
    <xf numFmtId="44" fontId="18" fillId="0" borderId="16" xfId="23" applyNumberFormat="1" applyFont="1" applyBorder="1" applyAlignment="1">
      <alignment horizontal="right" vertical="center"/>
    </xf>
    <xf numFmtId="44" fontId="18" fillId="0" borderId="1" xfId="1" applyFont="1" applyBorder="1" applyAlignment="1">
      <alignment horizontal="right" vertical="center"/>
    </xf>
    <xf numFmtId="44" fontId="11" fillId="0" borderId="0" xfId="0" applyNumberFormat="1" applyFont="1" applyProtection="1">
      <protection locked="0"/>
    </xf>
    <xf numFmtId="0" fontId="7" fillId="0" borderId="11" xfId="0" applyFont="1" applyBorder="1" applyAlignment="1">
      <alignment horizontal="right" vertical="center"/>
    </xf>
    <xf numFmtId="0" fontId="7" fillId="0" borderId="11" xfId="0" applyFont="1" applyBorder="1" applyAlignment="1">
      <alignment vertical="center"/>
    </xf>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10" fillId="8" borderId="12" xfId="0" applyFont="1" applyFill="1" applyBorder="1" applyAlignment="1">
      <alignment horizontal="center" vertical="center" wrapText="1"/>
    </xf>
    <xf numFmtId="0" fontId="10" fillId="8" borderId="2" xfId="0" applyFont="1" applyFill="1" applyBorder="1" applyAlignment="1">
      <alignment horizontal="center" vertical="center" wrapText="1"/>
    </xf>
    <xf numFmtId="44" fontId="18" fillId="0" borderId="14" xfId="1" applyFont="1" applyBorder="1" applyAlignment="1">
      <alignment horizontal="right" vertical="center"/>
    </xf>
    <xf numFmtId="44" fontId="17" fillId="11" borderId="1" xfId="1" applyFont="1" applyFill="1" applyBorder="1" applyAlignment="1" applyProtection="1">
      <alignment horizontal="center" vertical="center" wrapText="1"/>
    </xf>
    <xf numFmtId="0" fontId="18" fillId="11" borderId="1" xfId="23" applyFont="1" applyFill="1" applyBorder="1" applyAlignment="1">
      <alignment horizontal="right" vertical="center"/>
    </xf>
    <xf numFmtId="44" fontId="18" fillId="11" borderId="1" xfId="23" applyNumberFormat="1" applyFont="1" applyFill="1" applyBorder="1" applyAlignment="1">
      <alignment horizontal="right" vertical="center"/>
    </xf>
    <xf numFmtId="44" fontId="17" fillId="0" borderId="15" xfId="1" applyFont="1" applyFill="1" applyBorder="1" applyAlignment="1" applyProtection="1">
      <alignment horizontal="center" vertical="center" wrapText="1"/>
    </xf>
    <xf numFmtId="44" fontId="18" fillId="0" borderId="16" xfId="1" applyFont="1" applyBorder="1" applyAlignment="1">
      <alignment horizontal="right" vertical="center"/>
    </xf>
    <xf numFmtId="44" fontId="17" fillId="11" borderId="15" xfId="1" applyFont="1" applyFill="1" applyBorder="1" applyAlignment="1">
      <alignment horizontal="center" vertical="center"/>
    </xf>
    <xf numFmtId="44" fontId="18" fillId="11" borderId="16" xfId="23" applyNumberFormat="1" applyFont="1" applyFill="1" applyBorder="1" applyAlignment="1">
      <alignment horizontal="right" vertical="center"/>
    </xf>
    <xf numFmtId="44" fontId="17" fillId="11" borderId="11" xfId="1" applyFont="1" applyFill="1" applyBorder="1" applyAlignment="1" applyProtection="1">
      <alignment horizontal="center" vertical="center" wrapText="1"/>
    </xf>
    <xf numFmtId="0" fontId="18" fillId="11" borderId="11" xfId="23" applyFont="1" applyFill="1" applyBorder="1" applyAlignment="1">
      <alignment horizontal="right" vertical="center"/>
    </xf>
  </cellXfs>
  <cellStyles count="24">
    <cellStyle name="color hdr btm" xfId="3" xr:uid="{3B801EF2-ADEC-444E-9003-FBACD6508710}"/>
    <cellStyle name="color hdr lft btm" xfId="10" xr:uid="{C073D0BC-7A09-45C0-B9DD-E76073903E30}"/>
    <cellStyle name="color hdr lft top" xfId="9" xr:uid="{BC3AC360-4DBB-4958-A134-3401FC18E6F9}"/>
    <cellStyle name="color hdr top" xfId="2" xr:uid="{F4FEDBF9-18B9-4D90-99AC-5939D0DCECB2}"/>
    <cellStyle name="Comma 2" xfId="18" xr:uid="{FC073D8B-523A-44DE-8EEC-A6613382D749}"/>
    <cellStyle name="Currency" xfId="1" builtinId="4"/>
    <cellStyle name="Currency 2 2" xfId="19" xr:uid="{B9D36939-DEB5-4BD1-9E1F-7D73DB37504E}"/>
    <cellStyle name="Hyperlink 2" xfId="21" xr:uid="{1A3D8905-84E2-48C2-AE28-EE362C37B045}"/>
    <cellStyle name="Normal" xfId="0" builtinId="0"/>
    <cellStyle name="Normal 2" xfId="20" xr:uid="{A5923F35-21D9-47A9-86ED-25DFD0DDDDE8}"/>
    <cellStyle name="Normal 2 2" xfId="23" xr:uid="{E1818807-F2FF-3045-90F9-87EAABE7BFAA}"/>
    <cellStyle name="Normal 2 5" xfId="17" xr:uid="{DC4815EE-EFD2-4BA6-9B8A-BDDAFD0D6E8D}"/>
    <cellStyle name="Normal 8 3" xfId="22" xr:uid="{8600FB9B-A033-4EAB-ADD3-26EB36167BAB}"/>
    <cellStyle name="pcr hdr" xfId="4" xr:uid="{789F676C-B858-41D6-8AE1-F19C10AFAD92}"/>
    <cellStyle name="pcr hdr lft" xfId="11" xr:uid="{5BF38437-B9D4-4C42-89D4-855BBC5F933C}"/>
    <cellStyle name="product" xfId="6" xr:uid="{61B72C93-3733-49A5-B5A5-8F72415B7D07}"/>
    <cellStyle name="qty column" xfId="15" xr:uid="{5DFAD854-B5A1-4272-A2E0-B0EDB1A1EA28}"/>
    <cellStyle name="sec hdr" xfId="5" xr:uid="{FB1D4DFD-4A2C-43A0-8337-260D6C98CC77}"/>
    <cellStyle name="sec hdr lft" xfId="12" xr:uid="{49D38AA3-7AEE-448F-B85B-CE3FC2319CE8}"/>
    <cellStyle name="sub ttl" xfId="7" xr:uid="{7702E974-0C84-4DAA-AF4A-346F465B6512}"/>
    <cellStyle name="sub ttl lft" xfId="13" xr:uid="{6B3BA4E2-1F01-4C17-A000-0667E419D2F2}"/>
    <cellStyle name="ttl lft" xfId="16" xr:uid="{DAEE62D4-2AE6-4662-BF89-05D6C96BAD1C}"/>
    <cellStyle name="ttl net" xfId="8" xr:uid="{55FF3BE2-73DA-44ED-88E0-C7DE896735D7}"/>
    <cellStyle name="ttl net lft" xfId="14" xr:uid="{9C19933D-888E-491C-8C27-68B25CFDEEE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2004843</xdr:colOff>
      <xdr:row>1</xdr:row>
      <xdr:rowOff>31952</xdr:rowOff>
    </xdr:from>
    <xdr:to>
      <xdr:col>1</xdr:col>
      <xdr:colOff>700701</xdr:colOff>
      <xdr:row>1</xdr:row>
      <xdr:rowOff>2524045</xdr:rowOff>
    </xdr:to>
    <xdr:pic>
      <xdr:nvPicPr>
        <xdr:cNvPr id="2" name="Picture 1" descr="A blue oval with yellow letters&#10;&#10;Description automatically generated">
          <a:extLst>
            <a:ext uri="{FF2B5EF4-FFF2-40B4-BE49-F238E27FC236}">
              <a16:creationId xmlns:a16="http://schemas.microsoft.com/office/drawing/2014/main" id="{BBEDFE32-8284-0A44-9475-10FEEFDB42C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4843" y="387552"/>
          <a:ext cx="2315358" cy="23171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TM-FR-PricingandQuotes/Shared%20Documents/Cleveland%20Utilities%20-%20TN/Feasibility%20Estimate%204.0%20(20230913)%20Selectable%20Model-Cleveland%20Utilities%20Update%20(20230918).xlsm"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C:/Users/tim.loecher/a-FiberRise/HUB%20-%20Harriman%20Utility%20Board/Feasibility%20Estimate%206.0%20(20240722)%20Selectable%20Model%20-%20HUB%20TN%20Roane%20County%20(Approved%20-%20Updated)1%20(20241113)adjusted.xlsm" TargetMode="External"/><Relationship Id="rId2" Type="http://schemas.microsoft.com/office/2019/04/relationships/externalLinkLongPath" Target="/sites/TM-FR-INTERNAL_PROCESSES/Shared%20Documents/Operations%20-%20Engagement%20Processes/Active%20Projects/HUB%20Harriman%20TN/RFP/4)%20EF&amp;I%20RFP/Feasibility%20Estimate%206.0%20(20240722)%20Selectable%20Model%20-%20HUB%20TN%20Roane%20County%20(Approved%20-%20Updated)1%20(20241113)adjusted.xlsm?A7B5221B" TargetMode="External"/><Relationship Id="rId1" Type="http://schemas.openxmlformats.org/officeDocument/2006/relationships/externalLinkPath" Target="file:///A7B5221B/Feasibility%20Estimate%206.0%20(20240722)%20Selectable%20Model%20-%20HUB%20TN%20Roane%20County%20(Approved%20-%20Updated)1%20(20241113)adjus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
      <sheetName val="Summary"/>
      <sheetName val="Assumptions"/>
      <sheetName val="Fin. Summary"/>
      <sheetName val="GIS"/>
      <sheetName val="BB"/>
      <sheetName val="Phased"/>
      <sheetName val="Feeder"/>
      <sheetName val="Devices"/>
      <sheetName val="OSPDD"/>
      <sheetName val="Make Ready"/>
      <sheetName val="Labor"/>
      <sheetName val="Network"/>
      <sheetName val="Details"/>
      <sheetName val="FIBER+"/>
      <sheetName val="DA"/>
      <sheetName val="BW Calc"/>
      <sheetName val="Admin"/>
      <sheetName val="C&amp;NE"/>
      <sheetName val="Deliverables"/>
      <sheetName val="Billing"/>
      <sheetName val="POC"/>
      <sheetName val="COST"/>
      <sheetName val="OSP Labor"/>
      <sheetName val="KGP20230719"/>
      <sheetName val="LeadTime"/>
      <sheetName val="HUT"/>
      <sheetName val="Cash Flow Statement"/>
      <sheetName val="Income Statement"/>
      <sheetName val="Cap &amp; Depreciation"/>
      <sheetName val="Balance Sheet"/>
      <sheetName val="Monthly Amortization"/>
      <sheetName val="Yearly Sums for Int and Prin"/>
      <sheetName val="Early Payoff Worksheet"/>
    </sheetNames>
    <sheetDataSet>
      <sheetData sheetId="0" refreshError="1"/>
      <sheetData sheetId="1" refreshError="1"/>
      <sheetData sheetId="2" refreshError="1">
        <row r="3">
          <cell r="G3">
            <v>0.76515958466791745</v>
          </cell>
          <cell r="AA3">
            <v>0.08</v>
          </cell>
        </row>
        <row r="4">
          <cell r="AA4">
            <v>0.32</v>
          </cell>
          <cell r="AJ4">
            <v>12360.94175</v>
          </cell>
        </row>
        <row r="5">
          <cell r="AA5">
            <v>0</v>
          </cell>
        </row>
        <row r="6">
          <cell r="AA6">
            <v>0.2</v>
          </cell>
        </row>
        <row r="7">
          <cell r="AA7">
            <v>0.3</v>
          </cell>
        </row>
        <row r="8">
          <cell r="G8">
            <v>0.61631001792209472</v>
          </cell>
          <cell r="N8">
            <v>597309.8112</v>
          </cell>
          <cell r="AA8">
            <v>0.1</v>
          </cell>
        </row>
        <row r="9">
          <cell r="G9">
            <v>0.38368998207790533</v>
          </cell>
          <cell r="N9">
            <v>2331735.9661999997</v>
          </cell>
          <cell r="AA9">
            <v>0</v>
          </cell>
        </row>
        <row r="10">
          <cell r="AA10">
            <v>0</v>
          </cell>
        </row>
        <row r="13">
          <cell r="N13">
            <v>0</v>
          </cell>
        </row>
        <row r="14">
          <cell r="S14">
            <v>1510.45868025</v>
          </cell>
          <cell r="AF14">
            <v>2</v>
          </cell>
        </row>
        <row r="15">
          <cell r="AF15">
            <v>2659.7183512500001</v>
          </cell>
        </row>
        <row r="16">
          <cell r="AF16">
            <v>1477.6213062500001</v>
          </cell>
        </row>
        <row r="17">
          <cell r="AF17">
            <v>1773.1455675</v>
          </cell>
        </row>
        <row r="18">
          <cell r="AF18">
            <v>16.927000000000003</v>
          </cell>
        </row>
        <row r="19">
          <cell r="AF19">
            <v>3852.1084871947287</v>
          </cell>
        </row>
        <row r="20">
          <cell r="S20">
            <v>5281.6622857142856</v>
          </cell>
          <cell r="AF20">
            <v>6485.73022617262</v>
          </cell>
        </row>
        <row r="21">
          <cell r="S21">
            <v>60</v>
          </cell>
          <cell r="AF21">
            <v>6688.9010704115653</v>
          </cell>
        </row>
        <row r="22">
          <cell r="S22">
            <v>1166</v>
          </cell>
          <cell r="AF22">
            <v>1116.3864309999999</v>
          </cell>
        </row>
        <row r="23">
          <cell r="O23">
            <v>1051.1673666666666</v>
          </cell>
          <cell r="S23">
            <v>2460.6038550656071</v>
          </cell>
          <cell r="AF23">
            <v>0</v>
          </cell>
        </row>
        <row r="24">
          <cell r="S24">
            <v>1595.0584306486785</v>
          </cell>
          <cell r="AF24">
            <v>30023.350533626697</v>
          </cell>
        </row>
        <row r="25">
          <cell r="O25">
            <v>264.94490699999994</v>
          </cell>
        </row>
        <row r="27">
          <cell r="AF27">
            <v>13013.193870847132</v>
          </cell>
        </row>
        <row r="28">
          <cell r="AF28">
            <v>1136.7151735761918</v>
          </cell>
        </row>
        <row r="29">
          <cell r="AF29">
            <v>574.62176483472399</v>
          </cell>
        </row>
        <row r="30">
          <cell r="I30">
            <v>12582.400000000001</v>
          </cell>
          <cell r="AF30">
            <v>16888.829614999999</v>
          </cell>
        </row>
        <row r="31">
          <cell r="O31">
            <v>173</v>
          </cell>
          <cell r="AF31">
            <v>235972.5362</v>
          </cell>
        </row>
        <row r="32">
          <cell r="AF32">
            <v>558.19321549999995</v>
          </cell>
        </row>
        <row r="33">
          <cell r="O33">
            <v>1166</v>
          </cell>
          <cell r="AF33">
            <v>5023.7389395</v>
          </cell>
        </row>
        <row r="34">
          <cell r="O34">
            <v>892.17607572279167</v>
          </cell>
          <cell r="AF34">
            <v>5581.9321550000004</v>
          </cell>
        </row>
        <row r="35">
          <cell r="AA35">
            <v>1.5</v>
          </cell>
          <cell r="AF35">
            <v>4465.5457239999996</v>
          </cell>
        </row>
        <row r="36">
          <cell r="AF36">
            <v>1285.6564309999999</v>
          </cell>
        </row>
        <row r="37">
          <cell r="AA37">
            <v>0</v>
          </cell>
          <cell r="AF37">
            <v>11333.134310000001</v>
          </cell>
          <cell r="AL37">
            <v>3736.0004874999995</v>
          </cell>
        </row>
        <row r="38">
          <cell r="AF38">
            <v>11333.134310000001</v>
          </cell>
        </row>
        <row r="39">
          <cell r="AF39">
            <v>5225.2552015296533</v>
          </cell>
        </row>
        <row r="40">
          <cell r="AF40">
            <v>397.51437103261628</v>
          </cell>
        </row>
        <row r="42">
          <cell r="AF42">
            <v>7754.6591695029638</v>
          </cell>
        </row>
        <row r="43">
          <cell r="AF43">
            <v>77.546591695029633</v>
          </cell>
        </row>
        <row r="45">
          <cell r="AF45">
            <v>860.57031402379562</v>
          </cell>
        </row>
        <row r="46">
          <cell r="AF46">
            <v>948.12834015993758</v>
          </cell>
        </row>
        <row r="47">
          <cell r="AF47">
            <v>286.43982835966449</v>
          </cell>
        </row>
        <row r="48">
          <cell r="AF48">
            <v>120.07957870099473</v>
          </cell>
        </row>
        <row r="49">
          <cell r="AF49">
            <v>160.10610493465967</v>
          </cell>
        </row>
        <row r="50">
          <cell r="AF50">
            <v>427.78349912229373</v>
          </cell>
        </row>
        <row r="51">
          <cell r="AF51">
            <v>826.79793251414083</v>
          </cell>
        </row>
        <row r="52">
          <cell r="AF52">
            <v>313.95806514530915</v>
          </cell>
        </row>
        <row r="53">
          <cell r="AF53">
            <v>160.10610493465967</v>
          </cell>
          <cell r="AL53">
            <v>642.21037999999999</v>
          </cell>
        </row>
        <row r="54">
          <cell r="AF54">
            <v>133.83869709381705</v>
          </cell>
        </row>
        <row r="55">
          <cell r="AF55">
            <v>291.44314413887264</v>
          </cell>
        </row>
        <row r="56">
          <cell r="AF56">
            <v>632.91944606982634</v>
          </cell>
        </row>
        <row r="57">
          <cell r="AF57">
            <v>325.21552564852738</v>
          </cell>
        </row>
        <row r="58">
          <cell r="AF58">
            <v>152.60113126584747</v>
          </cell>
        </row>
        <row r="59">
          <cell r="AF59">
            <v>156.35361810025356</v>
          </cell>
        </row>
        <row r="60">
          <cell r="AF60">
            <v>0</v>
          </cell>
        </row>
        <row r="61">
          <cell r="AF61">
            <v>0</v>
          </cell>
        </row>
        <row r="62">
          <cell r="AF62">
            <v>521.59566998244588</v>
          </cell>
        </row>
        <row r="63">
          <cell r="AF63">
            <v>0</v>
          </cell>
        </row>
        <row r="64">
          <cell r="AF64">
            <v>95.06299980495416</v>
          </cell>
        </row>
        <row r="65">
          <cell r="AF65">
            <v>2003.1180800000004</v>
          </cell>
        </row>
        <row r="66">
          <cell r="AF66">
            <v>6490.0019200000015</v>
          </cell>
        </row>
        <row r="67">
          <cell r="AF67">
            <v>1733.8547200000003</v>
          </cell>
        </row>
        <row r="68">
          <cell r="AF68">
            <v>1353.8662400000001</v>
          </cell>
        </row>
        <row r="69">
          <cell r="AF69">
            <v>557.40032000000008</v>
          </cell>
        </row>
        <row r="70">
          <cell r="AF70">
            <v>235.29088000000004</v>
          </cell>
        </row>
        <row r="71">
          <cell r="AF71">
            <v>207.60960000000003</v>
          </cell>
        </row>
        <row r="72">
          <cell r="AF72">
            <v>629.12000000000012</v>
          </cell>
        </row>
        <row r="73">
          <cell r="AF73">
            <v>1258.2400000000002</v>
          </cell>
        </row>
        <row r="74">
          <cell r="AF74">
            <v>3774.7200000000003</v>
          </cell>
        </row>
        <row r="75">
          <cell r="AF75">
            <v>3145.6000000000004</v>
          </cell>
        </row>
        <row r="76">
          <cell r="AF76">
            <v>3145.6000000000004</v>
          </cell>
        </row>
        <row r="77">
          <cell r="AF77">
            <v>0</v>
          </cell>
        </row>
        <row r="78">
          <cell r="AF78">
            <v>629.12000000000012</v>
          </cell>
        </row>
        <row r="79">
          <cell r="AF79">
            <v>10156.199999999999</v>
          </cell>
        </row>
        <row r="80">
          <cell r="AF80">
            <v>84.635000000000005</v>
          </cell>
        </row>
        <row r="81">
          <cell r="AF81">
            <v>169.27</v>
          </cell>
        </row>
      </sheetData>
      <sheetData sheetId="3" refreshError="1"/>
      <sheetData sheetId="4" refreshError="1">
        <row r="23">
          <cell r="D23">
            <v>426.61013257575758</v>
          </cell>
          <cell r="H23">
            <v>16927</v>
          </cell>
          <cell r="W23">
            <v>0</v>
          </cell>
          <cell r="Z23">
            <v>0</v>
          </cell>
        </row>
      </sheetData>
      <sheetData sheetId="5" refreshError="1"/>
      <sheetData sheetId="6" refreshError="1"/>
      <sheetData sheetId="7" refreshError="1"/>
      <sheetData sheetId="8" refreshError="1"/>
      <sheetData sheetId="9" refreshError="1"/>
      <sheetData sheetId="10" refreshError="1"/>
      <sheetData sheetId="11" refreshError="1">
        <row r="55">
          <cell r="D55">
            <v>58635.008524559991</v>
          </cell>
        </row>
      </sheetData>
      <sheetData sheetId="12" refreshError="1"/>
      <sheetData sheetId="13" refreshError="1">
        <row r="2">
          <cell r="M2">
            <v>17624206.268161353</v>
          </cell>
        </row>
        <row r="24">
          <cell r="B24">
            <v>0</v>
          </cell>
        </row>
        <row r="30">
          <cell r="B30">
            <v>3.2262564102564109</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ternal"/>
      <sheetName val="COST"/>
      <sheetName val="Sheet1"/>
      <sheetName val="Admin"/>
      <sheetName val="C&amp;NE"/>
      <sheetName val="SOW Billing"/>
      <sheetName val="DA"/>
      <sheetName val="Summary"/>
      <sheetName val="Assumptions"/>
      <sheetName val="GIS"/>
      <sheetName val="Raw"/>
      <sheetName val="OSPDD"/>
      <sheetName val="Make Ready"/>
      <sheetName val="Material"/>
      <sheetName val="Labor"/>
      <sheetName val="Network"/>
      <sheetName val="Details"/>
      <sheetName val="Cash Flow"/>
      <sheetName val="Income"/>
      <sheetName val="Cap &amp; Depreciation"/>
      <sheetName val="Balance Sheet"/>
      <sheetName val="Monthly Amortization"/>
      <sheetName val="Yearly Sums for Int and Prin"/>
      <sheetName val="Early Payoff Worksheet"/>
      <sheetName val="Labor$"/>
      <sheetName val="KGP202402"/>
      <sheetName val="Lit Services Costs"/>
      <sheetName val="LeadTime"/>
      <sheetName val="Process"/>
      <sheetName val="Revenue"/>
      <sheetName val="Fin. Summary"/>
      <sheetName val="FIBER+"/>
      <sheetName val="BW Calc"/>
      <sheetName val="Deliverables"/>
      <sheetName val="POC"/>
    </sheetNames>
    <sheetDataSet>
      <sheetData sheetId="0"/>
      <sheetData sheetId="1"/>
      <sheetData sheetId="2"/>
      <sheetData sheetId="3"/>
      <sheetData sheetId="4"/>
      <sheetData sheetId="5"/>
      <sheetData sheetId="6"/>
      <sheetData sheetId="7"/>
      <sheetData sheetId="8">
        <row r="18">
          <cell r="X18">
            <v>9</v>
          </cell>
        </row>
        <row r="30">
          <cell r="K30">
            <v>2926.8</v>
          </cell>
        </row>
        <row r="46">
          <cell r="AE46">
            <v>0</v>
          </cell>
        </row>
      </sheetData>
      <sheetData sheetId="9">
        <row r="31">
          <cell r="W31">
            <v>0</v>
          </cell>
          <cell r="X31">
            <v>2</v>
          </cell>
          <cell r="Y31">
            <v>2</v>
          </cell>
          <cell r="Z31">
            <v>0</v>
          </cell>
          <cell r="AA31">
            <v>2</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701B-FAB5-4286-ACF6-8850AF1D0705}">
  <dimension ref="A1:D9"/>
  <sheetViews>
    <sheetView tabSelected="1" zoomScale="118" zoomScaleNormal="90" workbookViewId="0">
      <selection activeCell="A2" sqref="A2:B2"/>
    </sheetView>
    <sheetView workbookViewId="1">
      <selection sqref="A1:B1"/>
    </sheetView>
  </sheetViews>
  <sheetFormatPr baseColWidth="10" defaultColWidth="8.5" defaultRowHeight="14" x14ac:dyDescent="0.15"/>
  <cols>
    <col min="1" max="1" width="47.5" style="2" customWidth="1"/>
    <col min="2" max="2" width="39" style="2" customWidth="1"/>
    <col min="3" max="3" width="39.5" style="2" customWidth="1"/>
    <col min="4" max="16384" width="8.5" style="2"/>
  </cols>
  <sheetData>
    <row r="1" spans="1:4" ht="28" x14ac:dyDescent="0.15">
      <c r="A1" s="89" t="s">
        <v>442</v>
      </c>
      <c r="B1" s="90"/>
    </row>
    <row r="2" spans="1:4" ht="201" customHeight="1" x14ac:dyDescent="0.15">
      <c r="A2" s="91"/>
      <c r="B2" s="92"/>
    </row>
    <row r="3" spans="1:4" ht="168" customHeight="1" x14ac:dyDescent="0.15">
      <c r="A3" s="87" t="s">
        <v>402</v>
      </c>
      <c r="B3" s="88"/>
      <c r="C3" s="1"/>
      <c r="D3" s="1"/>
    </row>
    <row r="4" spans="1:4" ht="33" customHeight="1" x14ac:dyDescent="0.15">
      <c r="A4" s="85" t="s">
        <v>53</v>
      </c>
      <c r="B4" s="86"/>
      <c r="C4" s="1"/>
      <c r="D4" s="1"/>
    </row>
    <row r="5" spans="1:4" ht="33" customHeight="1" x14ac:dyDescent="0.15">
      <c r="A5" s="24" t="s">
        <v>54</v>
      </c>
      <c r="B5" s="4" t="s">
        <v>55</v>
      </c>
      <c r="D5" s="1"/>
    </row>
    <row r="6" spans="1:4" ht="33" customHeight="1" x14ac:dyDescent="0.15">
      <c r="A6" s="24" t="s">
        <v>56</v>
      </c>
      <c r="B6" s="4"/>
      <c r="D6" s="1"/>
    </row>
    <row r="7" spans="1:4" ht="33" customHeight="1" x14ac:dyDescent="0.15">
      <c r="A7" s="24" t="s">
        <v>57</v>
      </c>
      <c r="B7" s="4"/>
      <c r="D7" s="1"/>
    </row>
    <row r="8" spans="1:4" ht="33" customHeight="1" x14ac:dyDescent="0.15">
      <c r="A8" s="24" t="s">
        <v>58</v>
      </c>
      <c r="B8" s="4"/>
      <c r="D8" s="1"/>
    </row>
    <row r="9" spans="1:4" ht="33" customHeight="1" x14ac:dyDescent="0.15">
      <c r="A9" s="24" t="s">
        <v>5</v>
      </c>
      <c r="B9" s="4"/>
      <c r="D9" s="3"/>
    </row>
  </sheetData>
  <mergeCells count="3">
    <mergeCell ref="A3:B3"/>
    <mergeCell ref="A1:B1"/>
    <mergeCell ref="A2:B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5809E-9F8A-3941-ABC1-059812E68444}">
  <sheetPr codeName="Sheet8"/>
  <dimension ref="A1:N27"/>
  <sheetViews>
    <sheetView topLeftCell="D1" zoomScaleNormal="100" zoomScaleSheetLayoutView="80" workbookViewId="0">
      <pane ySplit="1" topLeftCell="A2" activePane="bottomLeft" state="frozen"/>
      <selection pane="bottomLeft" activeCell="N22" sqref="N22"/>
    </sheetView>
    <sheetView workbookViewId="1"/>
  </sheetViews>
  <sheetFormatPr baseColWidth="10" defaultColWidth="12" defaultRowHeight="16" x14ac:dyDescent="0.2"/>
  <cols>
    <col min="1" max="1" width="12" style="38"/>
    <col min="2" max="2" width="31.5" style="46" customWidth="1"/>
    <col min="3" max="3" width="27.83203125" style="46" customWidth="1"/>
    <col min="4" max="4" width="73.5" style="51" customWidth="1"/>
    <col min="5" max="5" width="9.33203125" style="52" bestFit="1" customWidth="1"/>
    <col min="6" max="6" width="4.1640625" style="52" customWidth="1"/>
    <col min="7" max="7" width="12" style="52" customWidth="1"/>
    <col min="8" max="10" width="12" style="52"/>
    <col min="11" max="11" width="12" style="71"/>
    <col min="12" max="12" width="12" style="73"/>
    <col min="13" max="13" width="26" style="46" customWidth="1"/>
    <col min="14" max="14" width="32.1640625" style="46" customWidth="1"/>
    <col min="15" max="16384" width="12" style="46"/>
  </cols>
  <sheetData>
    <row r="1" spans="1:14" s="39" customFormat="1" ht="34" x14ac:dyDescent="0.2">
      <c r="A1" s="38" t="s">
        <v>81</v>
      </c>
      <c r="B1" s="39" t="s">
        <v>82</v>
      </c>
      <c r="C1" s="39" t="s">
        <v>83</v>
      </c>
      <c r="D1" s="40" t="s">
        <v>47</v>
      </c>
      <c r="E1" s="39" t="s">
        <v>84</v>
      </c>
      <c r="G1" s="40" t="s">
        <v>85</v>
      </c>
      <c r="H1" s="40" t="s">
        <v>86</v>
      </c>
      <c r="I1" s="40" t="s">
        <v>87</v>
      </c>
      <c r="J1" s="40" t="s">
        <v>88</v>
      </c>
      <c r="K1" s="67" t="s">
        <v>400</v>
      </c>
      <c r="L1" s="72" t="s">
        <v>84</v>
      </c>
      <c r="M1" s="38" t="s">
        <v>401</v>
      </c>
      <c r="N1" s="39" t="s">
        <v>78</v>
      </c>
    </row>
    <row r="2" spans="1:14" ht="17" x14ac:dyDescent="0.2">
      <c r="A2" s="41" t="s">
        <v>347</v>
      </c>
      <c r="B2" s="42" t="s">
        <v>348</v>
      </c>
      <c r="C2" s="42"/>
      <c r="D2" s="53"/>
      <c r="E2" s="45"/>
      <c r="F2" s="45"/>
      <c r="G2" s="45"/>
      <c r="H2" s="45"/>
      <c r="I2" s="45"/>
      <c r="J2" s="45"/>
      <c r="K2" s="96"/>
      <c r="L2" s="97"/>
    </row>
    <row r="3" spans="1:14" ht="17" x14ac:dyDescent="0.2">
      <c r="A3" s="41" t="s">
        <v>347</v>
      </c>
      <c r="B3" s="42" t="s">
        <v>349</v>
      </c>
      <c r="C3" s="49"/>
      <c r="D3" s="44"/>
      <c r="E3" s="45"/>
      <c r="F3" s="45"/>
      <c r="G3" s="45"/>
      <c r="H3" s="45"/>
      <c r="I3" s="45"/>
      <c r="J3" s="45"/>
      <c r="K3" s="96"/>
      <c r="L3" s="98"/>
    </row>
    <row r="4" spans="1:14" ht="17" x14ac:dyDescent="0.2">
      <c r="A4" s="41" t="s">
        <v>347</v>
      </c>
      <c r="B4" s="43" t="s">
        <v>350</v>
      </c>
      <c r="C4" s="49" t="s">
        <v>351</v>
      </c>
      <c r="D4" s="44" t="s">
        <v>352</v>
      </c>
      <c r="E4" s="45">
        <f>SUM(G4:J4)</f>
        <v>4</v>
      </c>
      <c r="F4" s="45"/>
      <c r="G4" s="45">
        <v>1</v>
      </c>
      <c r="H4" s="45">
        <v>1</v>
      </c>
      <c r="I4" s="45">
        <v>1</v>
      </c>
      <c r="J4" s="45">
        <v>1</v>
      </c>
      <c r="K4" s="71">
        <v>0</v>
      </c>
      <c r="L4" s="74">
        <f>E4*K4</f>
        <v>0</v>
      </c>
    </row>
    <row r="5" spans="1:14" ht="17" x14ac:dyDescent="0.2">
      <c r="A5" s="41" t="s">
        <v>347</v>
      </c>
      <c r="B5" s="43" t="s">
        <v>350</v>
      </c>
      <c r="C5" s="49" t="s">
        <v>353</v>
      </c>
      <c r="D5" s="44" t="s">
        <v>354</v>
      </c>
      <c r="E5" s="45">
        <f>SUM(G5:J5)</f>
        <v>4</v>
      </c>
      <c r="F5" s="45"/>
      <c r="G5" s="45">
        <v>1</v>
      </c>
      <c r="H5" s="45">
        <v>1</v>
      </c>
      <c r="I5" s="45">
        <v>1</v>
      </c>
      <c r="J5" s="45">
        <v>1</v>
      </c>
      <c r="K5" s="71">
        <v>0</v>
      </c>
      <c r="L5" s="74">
        <f t="shared" ref="L5:L22" si="0">E5*K5</f>
        <v>0</v>
      </c>
    </row>
    <row r="6" spans="1:14" ht="17" x14ac:dyDescent="0.2">
      <c r="A6" s="41" t="s">
        <v>347</v>
      </c>
      <c r="B6" s="43" t="s">
        <v>350</v>
      </c>
      <c r="C6" s="49" t="s">
        <v>355</v>
      </c>
      <c r="D6" s="44" t="s">
        <v>356</v>
      </c>
      <c r="E6" s="45">
        <f>SUM(G6:J6)</f>
        <v>4</v>
      </c>
      <c r="F6" s="45"/>
      <c r="G6" s="45">
        <v>1</v>
      </c>
      <c r="H6" s="45">
        <v>1</v>
      </c>
      <c r="I6" s="45">
        <v>1</v>
      </c>
      <c r="J6" s="45">
        <v>1</v>
      </c>
      <c r="K6" s="71">
        <v>0</v>
      </c>
      <c r="L6" s="74">
        <f t="shared" si="0"/>
        <v>0</v>
      </c>
    </row>
    <row r="7" spans="1:14" s="38" customFormat="1" ht="17" x14ac:dyDescent="0.2">
      <c r="A7" s="41" t="s">
        <v>347</v>
      </c>
      <c r="B7" s="42" t="s">
        <v>357</v>
      </c>
      <c r="C7" s="49"/>
      <c r="D7" s="44"/>
      <c r="E7" s="45"/>
      <c r="F7" s="45"/>
      <c r="G7" s="45"/>
      <c r="H7" s="45"/>
      <c r="I7" s="45"/>
      <c r="J7" s="45"/>
      <c r="K7" s="96"/>
      <c r="L7" s="98"/>
      <c r="M7" s="46"/>
      <c r="N7" s="46"/>
    </row>
    <row r="8" spans="1:14" s="38" customFormat="1" ht="34" x14ac:dyDescent="0.2">
      <c r="A8" s="41" t="s">
        <v>347</v>
      </c>
      <c r="B8" s="43" t="s">
        <v>350</v>
      </c>
      <c r="C8" s="49" t="s">
        <v>358</v>
      </c>
      <c r="D8" s="44" t="s">
        <v>359</v>
      </c>
      <c r="E8" s="45">
        <f>SUM(G8:J8)</f>
        <v>14</v>
      </c>
      <c r="F8" s="45"/>
      <c r="G8" s="45">
        <v>4</v>
      </c>
      <c r="H8" s="45">
        <v>4</v>
      </c>
      <c r="I8" s="45">
        <v>4</v>
      </c>
      <c r="J8" s="45">
        <v>2</v>
      </c>
      <c r="K8" s="71">
        <v>0</v>
      </c>
      <c r="L8" s="74">
        <f t="shared" si="0"/>
        <v>0</v>
      </c>
      <c r="M8" s="46"/>
      <c r="N8" s="46"/>
    </row>
    <row r="9" spans="1:14" s="38" customFormat="1" ht="17" x14ac:dyDescent="0.2">
      <c r="A9" s="41" t="s">
        <v>347</v>
      </c>
      <c r="B9" s="42" t="s">
        <v>360</v>
      </c>
      <c r="C9" s="49"/>
      <c r="D9" s="44"/>
      <c r="E9" s="45"/>
      <c r="F9" s="45"/>
      <c r="G9" s="45"/>
      <c r="H9" s="45"/>
      <c r="I9" s="45"/>
      <c r="J9" s="45"/>
      <c r="K9" s="96"/>
      <c r="L9" s="98"/>
      <c r="M9" s="46"/>
      <c r="N9" s="46"/>
    </row>
    <row r="10" spans="1:14" s="38" customFormat="1" ht="17" x14ac:dyDescent="0.2">
      <c r="A10" s="41" t="s">
        <v>347</v>
      </c>
      <c r="B10" s="43" t="s">
        <v>350</v>
      </c>
      <c r="C10" s="49" t="s">
        <v>351</v>
      </c>
      <c r="D10" s="44" t="s">
        <v>352</v>
      </c>
      <c r="E10" s="45">
        <f>SUM(G10:J10)</f>
        <v>14</v>
      </c>
      <c r="F10" s="45"/>
      <c r="G10" s="45">
        <v>4</v>
      </c>
      <c r="H10" s="45">
        <v>4</v>
      </c>
      <c r="I10" s="45">
        <v>4</v>
      </c>
      <c r="J10" s="45">
        <v>2</v>
      </c>
      <c r="K10" s="71">
        <v>0</v>
      </c>
      <c r="L10" s="74">
        <f t="shared" si="0"/>
        <v>0</v>
      </c>
      <c r="M10" s="46"/>
      <c r="N10" s="46"/>
    </row>
    <row r="11" spans="1:14" s="38" customFormat="1" ht="17" x14ac:dyDescent="0.2">
      <c r="A11" s="41" t="s">
        <v>347</v>
      </c>
      <c r="B11" s="42" t="s">
        <v>361</v>
      </c>
      <c r="C11" s="49"/>
      <c r="D11" s="44"/>
      <c r="E11" s="45"/>
      <c r="F11" s="45"/>
      <c r="G11" s="45"/>
      <c r="H11" s="45"/>
      <c r="I11" s="45"/>
      <c r="J11" s="45"/>
      <c r="K11" s="96"/>
      <c r="L11" s="98"/>
      <c r="M11" s="46"/>
      <c r="N11" s="46"/>
    </row>
    <row r="12" spans="1:14" s="38" customFormat="1" ht="17" x14ac:dyDescent="0.2">
      <c r="A12" s="41" t="s">
        <v>347</v>
      </c>
      <c r="B12" s="43" t="s">
        <v>350</v>
      </c>
      <c r="C12" s="49" t="s">
        <v>362</v>
      </c>
      <c r="D12" s="44" t="s">
        <v>363</v>
      </c>
      <c r="E12" s="45">
        <f>SUM(G12:J12)</f>
        <v>26</v>
      </c>
      <c r="F12" s="45"/>
      <c r="G12" s="45">
        <v>8</v>
      </c>
      <c r="H12" s="45">
        <v>8</v>
      </c>
      <c r="I12" s="45">
        <v>8</v>
      </c>
      <c r="J12" s="45">
        <v>2</v>
      </c>
      <c r="K12" s="71">
        <v>0</v>
      </c>
      <c r="L12" s="74">
        <f t="shared" si="0"/>
        <v>0</v>
      </c>
      <c r="M12" s="46"/>
      <c r="N12" s="46"/>
    </row>
    <row r="13" spans="1:14" s="38" customFormat="1" ht="17" x14ac:dyDescent="0.2">
      <c r="A13" s="41" t="s">
        <v>347</v>
      </c>
      <c r="B13" s="43" t="s">
        <v>350</v>
      </c>
      <c r="C13" s="49" t="s">
        <v>353</v>
      </c>
      <c r="D13" s="44" t="s">
        <v>354</v>
      </c>
      <c r="E13" s="45">
        <f>SUM(G13:J13)</f>
        <v>8</v>
      </c>
      <c r="F13" s="45"/>
      <c r="G13" s="45">
        <v>2</v>
      </c>
      <c r="H13" s="45">
        <v>2</v>
      </c>
      <c r="I13" s="45">
        <v>2</v>
      </c>
      <c r="J13" s="45">
        <v>2</v>
      </c>
      <c r="K13" s="71">
        <v>0</v>
      </c>
      <c r="L13" s="74">
        <f t="shared" si="0"/>
        <v>0</v>
      </c>
      <c r="M13" s="46"/>
      <c r="N13" s="46"/>
    </row>
    <row r="14" spans="1:14" s="38" customFormat="1" ht="17" x14ac:dyDescent="0.2">
      <c r="A14" s="41" t="s">
        <v>347</v>
      </c>
      <c r="B14" s="43" t="s">
        <v>350</v>
      </c>
      <c r="C14" s="49" t="s">
        <v>355</v>
      </c>
      <c r="D14" s="44" t="s">
        <v>356</v>
      </c>
      <c r="E14" s="45">
        <f>SUM(G14:J14)</f>
        <v>8</v>
      </c>
      <c r="F14" s="45"/>
      <c r="G14" s="45">
        <v>2</v>
      </c>
      <c r="H14" s="45">
        <v>2</v>
      </c>
      <c r="I14" s="45">
        <v>2</v>
      </c>
      <c r="J14" s="45">
        <v>2</v>
      </c>
      <c r="K14" s="71">
        <v>0</v>
      </c>
      <c r="L14" s="74">
        <f t="shared" si="0"/>
        <v>0</v>
      </c>
      <c r="M14" s="46"/>
      <c r="N14" s="46"/>
    </row>
    <row r="15" spans="1:14" s="38" customFormat="1" ht="17" x14ac:dyDescent="0.2">
      <c r="A15" s="41" t="s">
        <v>347</v>
      </c>
      <c r="B15" s="42" t="s">
        <v>364</v>
      </c>
      <c r="C15" s="49"/>
      <c r="D15" s="44"/>
      <c r="E15" s="45"/>
      <c r="F15" s="45"/>
      <c r="G15" s="45"/>
      <c r="H15" s="45"/>
      <c r="I15" s="45"/>
      <c r="J15" s="45"/>
      <c r="K15" s="96"/>
      <c r="L15" s="98"/>
      <c r="M15" s="46"/>
      <c r="N15" s="46"/>
    </row>
    <row r="16" spans="1:14" ht="17" x14ac:dyDescent="0.2">
      <c r="A16" s="41" t="s">
        <v>347</v>
      </c>
      <c r="B16" s="43" t="s">
        <v>350</v>
      </c>
      <c r="C16" s="49" t="s">
        <v>351</v>
      </c>
      <c r="D16" s="44" t="s">
        <v>352</v>
      </c>
      <c r="E16" s="45">
        <f>SUM(G16:J16)</f>
        <v>18</v>
      </c>
      <c r="F16" s="45"/>
      <c r="G16" s="45">
        <v>8</v>
      </c>
      <c r="H16" s="45">
        <v>8</v>
      </c>
      <c r="I16" s="45">
        <v>0</v>
      </c>
      <c r="J16" s="45">
        <v>2</v>
      </c>
      <c r="K16" s="71">
        <v>0</v>
      </c>
      <c r="L16" s="74">
        <f t="shared" si="0"/>
        <v>0</v>
      </c>
    </row>
    <row r="17" spans="1:13" ht="17" x14ac:dyDescent="0.2">
      <c r="A17" s="41" t="s">
        <v>347</v>
      </c>
      <c r="B17" s="43" t="s">
        <v>350</v>
      </c>
      <c r="C17" s="49" t="s">
        <v>353</v>
      </c>
      <c r="D17" s="44" t="s">
        <v>354</v>
      </c>
      <c r="E17" s="45">
        <f>SUM(G17:J17)</f>
        <v>22</v>
      </c>
      <c r="F17" s="45"/>
      <c r="G17" s="45">
        <v>8</v>
      </c>
      <c r="H17" s="45">
        <v>8</v>
      </c>
      <c r="I17" s="45">
        <v>4</v>
      </c>
      <c r="J17" s="45">
        <v>2</v>
      </c>
      <c r="K17" s="71">
        <v>0</v>
      </c>
      <c r="L17" s="74">
        <f t="shared" si="0"/>
        <v>0</v>
      </c>
    </row>
    <row r="18" spans="1:13" ht="17" x14ac:dyDescent="0.2">
      <c r="A18" s="41" t="s">
        <v>347</v>
      </c>
      <c r="B18" s="43" t="s">
        <v>350</v>
      </c>
      <c r="C18" s="49" t="s">
        <v>355</v>
      </c>
      <c r="D18" s="44" t="s">
        <v>356</v>
      </c>
      <c r="E18" s="45">
        <f>SUM(G18:J18)</f>
        <v>22</v>
      </c>
      <c r="F18" s="45"/>
      <c r="G18" s="45">
        <v>8</v>
      </c>
      <c r="H18" s="45">
        <v>8</v>
      </c>
      <c r="I18" s="45">
        <v>4</v>
      </c>
      <c r="J18" s="45">
        <v>2</v>
      </c>
      <c r="K18" s="71">
        <v>0</v>
      </c>
      <c r="L18" s="74">
        <f t="shared" si="0"/>
        <v>0</v>
      </c>
    </row>
    <row r="19" spans="1:13" ht="17" x14ac:dyDescent="0.2">
      <c r="A19" s="41" t="s">
        <v>347</v>
      </c>
      <c r="B19" s="42" t="s">
        <v>365</v>
      </c>
      <c r="C19" s="49"/>
      <c r="D19" s="44"/>
      <c r="E19" s="45"/>
      <c r="F19" s="45"/>
      <c r="G19" s="45"/>
      <c r="H19" s="45"/>
      <c r="I19" s="45"/>
      <c r="J19" s="45"/>
      <c r="K19" s="96"/>
      <c r="L19" s="98"/>
    </row>
    <row r="20" spans="1:13" ht="17" x14ac:dyDescent="0.2">
      <c r="A20" s="41" t="s">
        <v>347</v>
      </c>
      <c r="B20" s="43" t="s">
        <v>350</v>
      </c>
      <c r="C20" s="49" t="s">
        <v>353</v>
      </c>
      <c r="D20" s="44" t="s">
        <v>354</v>
      </c>
      <c r="E20" s="45">
        <f>SUM(G20:J20)</f>
        <v>7</v>
      </c>
      <c r="F20" s="45"/>
      <c r="G20" s="45">
        <v>5</v>
      </c>
      <c r="H20" s="45">
        <v>0</v>
      </c>
      <c r="I20" s="45">
        <v>0</v>
      </c>
      <c r="J20" s="45">
        <v>2</v>
      </c>
      <c r="K20" s="71">
        <v>0</v>
      </c>
      <c r="L20" s="74">
        <f t="shared" si="0"/>
        <v>0</v>
      </c>
    </row>
    <row r="21" spans="1:13" ht="17" x14ac:dyDescent="0.2">
      <c r="A21" s="41" t="s">
        <v>347</v>
      </c>
      <c r="B21" s="43" t="s">
        <v>350</v>
      </c>
      <c r="C21" s="49" t="s">
        <v>355</v>
      </c>
      <c r="D21" s="44" t="s">
        <v>356</v>
      </c>
      <c r="E21" s="45">
        <f>SUM(G21:J21)</f>
        <v>7</v>
      </c>
      <c r="F21" s="45"/>
      <c r="G21" s="45">
        <v>5</v>
      </c>
      <c r="H21" s="45">
        <v>0</v>
      </c>
      <c r="I21" s="45">
        <v>0</v>
      </c>
      <c r="J21" s="45">
        <v>2</v>
      </c>
      <c r="K21" s="71">
        <v>0</v>
      </c>
      <c r="L21" s="74">
        <f t="shared" si="0"/>
        <v>0</v>
      </c>
    </row>
    <row r="22" spans="1:13" ht="17" x14ac:dyDescent="0.2">
      <c r="A22" s="41" t="s">
        <v>347</v>
      </c>
      <c r="B22" s="43" t="s">
        <v>350</v>
      </c>
      <c r="C22" s="49" t="s">
        <v>366</v>
      </c>
      <c r="D22" s="44" t="s">
        <v>367</v>
      </c>
      <c r="E22" s="45">
        <f>SUM(G22:J22)</f>
        <v>7</v>
      </c>
      <c r="F22" s="45"/>
      <c r="G22" s="45">
        <v>5</v>
      </c>
      <c r="H22" s="45">
        <v>0</v>
      </c>
      <c r="I22" s="45">
        <v>0</v>
      </c>
      <c r="J22" s="45">
        <v>2</v>
      </c>
      <c r="K22" s="71">
        <v>0</v>
      </c>
      <c r="L22" s="74">
        <f t="shared" si="0"/>
        <v>0</v>
      </c>
    </row>
    <row r="23" spans="1:13" ht="17" x14ac:dyDescent="0.2">
      <c r="A23" s="41" t="s">
        <v>347</v>
      </c>
      <c r="B23" s="43" t="s">
        <v>350</v>
      </c>
      <c r="C23" s="49" t="s">
        <v>368</v>
      </c>
      <c r="D23" s="44" t="s">
        <v>369</v>
      </c>
      <c r="E23" s="45">
        <f>SUM(G23:J23)</f>
        <v>7</v>
      </c>
      <c r="F23" s="45"/>
      <c r="G23" s="45">
        <v>5</v>
      </c>
      <c r="H23" s="45">
        <v>0</v>
      </c>
      <c r="I23" s="45">
        <v>0</v>
      </c>
      <c r="J23" s="45">
        <v>2</v>
      </c>
      <c r="K23" s="71">
        <v>0</v>
      </c>
      <c r="L23" s="74">
        <f>E23*K23</f>
        <v>0</v>
      </c>
    </row>
    <row r="25" spans="1:13" ht="18" thickBot="1" x14ac:dyDescent="0.25">
      <c r="K25" s="77" t="s">
        <v>444</v>
      </c>
      <c r="L25" s="95">
        <v>0</v>
      </c>
    </row>
    <row r="26" spans="1:13" ht="18" thickBot="1" x14ac:dyDescent="0.25">
      <c r="J26" s="75"/>
      <c r="K26" s="99" t="s">
        <v>432</v>
      </c>
      <c r="L26" s="82">
        <f>SUM(L4:L25)</f>
        <v>0</v>
      </c>
      <c r="M26" s="76"/>
    </row>
    <row r="27" spans="1:13" x14ac:dyDescent="0.2">
      <c r="K27" s="79"/>
      <c r="L27" s="80"/>
    </row>
  </sheetData>
  <sheetProtection selectLockedCells="1"/>
  <printOptions horizontalCentered="1"/>
  <pageMargins left="0.25" right="0.25" top="0.5" bottom="0.5" header="0.3" footer="0.3"/>
  <pageSetup scale="57" orientation="landscape" horizont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F5CBA-9872-CC41-BA4C-E7A718DB3F59}">
  <sheetPr codeName="Sheet9"/>
  <dimension ref="A1:N22"/>
  <sheetViews>
    <sheetView zoomScaleNormal="100" zoomScaleSheetLayoutView="80" workbookViewId="0">
      <pane ySplit="1" topLeftCell="A2" activePane="bottomLeft" state="frozen"/>
      <selection pane="bottomLeft" activeCell="M7" sqref="M7"/>
    </sheetView>
    <sheetView workbookViewId="1"/>
  </sheetViews>
  <sheetFormatPr baseColWidth="10" defaultColWidth="12" defaultRowHeight="16" x14ac:dyDescent="0.2"/>
  <cols>
    <col min="1" max="1" width="12" style="38"/>
    <col min="2" max="2" width="31.5" style="46" customWidth="1"/>
    <col min="3" max="3" width="27.83203125" style="46" customWidth="1"/>
    <col min="4" max="4" width="73.5" style="51" customWidth="1"/>
    <col min="5" max="5" width="9.33203125" style="52" bestFit="1" customWidth="1"/>
    <col min="6" max="6" width="4.1640625" style="52" customWidth="1"/>
    <col min="7" max="7" width="12" style="52" customWidth="1"/>
    <col min="8" max="10" width="12" style="52"/>
    <col min="11" max="11" width="12" style="71"/>
    <col min="12" max="12" width="12" style="73"/>
    <col min="13" max="13" width="26" style="46" customWidth="1"/>
    <col min="14" max="14" width="32.1640625" style="46" customWidth="1"/>
    <col min="15" max="16384" width="12" style="46"/>
  </cols>
  <sheetData>
    <row r="1" spans="1:14" s="39" customFormat="1" ht="34" x14ac:dyDescent="0.2">
      <c r="A1" s="38" t="s">
        <v>81</v>
      </c>
      <c r="B1" s="39" t="s">
        <v>82</v>
      </c>
      <c r="C1" s="39" t="s">
        <v>83</v>
      </c>
      <c r="D1" s="40" t="s">
        <v>47</v>
      </c>
      <c r="E1" s="39" t="s">
        <v>84</v>
      </c>
      <c r="G1" s="40" t="s">
        <v>85</v>
      </c>
      <c r="H1" s="40" t="s">
        <v>86</v>
      </c>
      <c r="I1" s="40" t="s">
        <v>87</v>
      </c>
      <c r="J1" s="40" t="s">
        <v>88</v>
      </c>
      <c r="K1" s="67" t="s">
        <v>400</v>
      </c>
      <c r="L1" s="72" t="s">
        <v>84</v>
      </c>
      <c r="M1" s="38" t="s">
        <v>401</v>
      </c>
      <c r="N1" s="39" t="s">
        <v>78</v>
      </c>
    </row>
    <row r="2" spans="1:14" x14ac:dyDescent="0.2">
      <c r="A2" s="41"/>
      <c r="B2" s="42" t="s">
        <v>370</v>
      </c>
      <c r="C2" s="43"/>
      <c r="D2" s="44"/>
      <c r="E2" s="54"/>
      <c r="F2" s="54"/>
      <c r="G2" s="54"/>
      <c r="H2" s="54"/>
      <c r="I2" s="54"/>
      <c r="J2" s="54"/>
      <c r="K2" s="96"/>
      <c r="L2" s="97"/>
    </row>
    <row r="3" spans="1:14" ht="17" x14ac:dyDescent="0.2">
      <c r="A3" s="41" t="s">
        <v>371</v>
      </c>
      <c r="B3" s="43" t="s">
        <v>150</v>
      </c>
      <c r="C3" s="43" t="s">
        <v>117</v>
      </c>
      <c r="D3" s="44" t="s">
        <v>372</v>
      </c>
      <c r="E3" s="45">
        <v>1</v>
      </c>
      <c r="F3" s="45"/>
      <c r="G3" s="45" t="s">
        <v>117</v>
      </c>
      <c r="H3" s="45" t="s">
        <v>117</v>
      </c>
      <c r="I3" s="45" t="s">
        <v>117</v>
      </c>
      <c r="J3" s="45" t="s">
        <v>117</v>
      </c>
      <c r="K3" s="71">
        <v>0</v>
      </c>
      <c r="L3" s="74">
        <f>E3*K3</f>
        <v>0</v>
      </c>
    </row>
    <row r="4" spans="1:14" ht="17" x14ac:dyDescent="0.2">
      <c r="A4" s="41" t="s">
        <v>371</v>
      </c>
      <c r="B4" s="43" t="s">
        <v>150</v>
      </c>
      <c r="C4" s="43" t="s">
        <v>117</v>
      </c>
      <c r="D4" s="44" t="s">
        <v>373</v>
      </c>
      <c r="E4" s="45">
        <v>1</v>
      </c>
      <c r="F4" s="45"/>
      <c r="G4" s="45" t="s">
        <v>117</v>
      </c>
      <c r="H4" s="45" t="s">
        <v>117</v>
      </c>
      <c r="I4" s="45" t="s">
        <v>117</v>
      </c>
      <c r="J4" s="45" t="s">
        <v>117</v>
      </c>
      <c r="K4" s="71">
        <v>0</v>
      </c>
      <c r="L4" s="74">
        <f t="shared" ref="L4:L5" si="0">E4*K4</f>
        <v>0</v>
      </c>
    </row>
    <row r="5" spans="1:14" ht="17" x14ac:dyDescent="0.2">
      <c r="A5" s="41" t="s">
        <v>371</v>
      </c>
      <c r="B5" s="43" t="s">
        <v>150</v>
      </c>
      <c r="C5" s="43" t="s">
        <v>117</v>
      </c>
      <c r="D5" s="44" t="s">
        <v>374</v>
      </c>
      <c r="E5" s="45">
        <v>1</v>
      </c>
      <c r="F5" s="45"/>
      <c r="G5" s="45" t="s">
        <v>117</v>
      </c>
      <c r="H5" s="45" t="s">
        <v>117</v>
      </c>
      <c r="I5" s="45" t="s">
        <v>117</v>
      </c>
      <c r="J5" s="45" t="s">
        <v>117</v>
      </c>
      <c r="K5" s="71">
        <v>0</v>
      </c>
      <c r="L5" s="74">
        <f t="shared" si="0"/>
        <v>0</v>
      </c>
    </row>
    <row r="6" spans="1:14" x14ac:dyDescent="0.2">
      <c r="L6" s="74"/>
    </row>
    <row r="7" spans="1:14" ht="17" x14ac:dyDescent="0.2">
      <c r="K7" s="71" t="s">
        <v>433</v>
      </c>
      <c r="L7" s="74">
        <f>SUM(L3:L6)</f>
        <v>0</v>
      </c>
    </row>
    <row r="8" spans="1:14" x14ac:dyDescent="0.2">
      <c r="L8" s="74"/>
    </row>
    <row r="9" spans="1:14" x14ac:dyDescent="0.2">
      <c r="L9" s="74"/>
    </row>
    <row r="10" spans="1:14" x14ac:dyDescent="0.2">
      <c r="L10" s="74"/>
    </row>
    <row r="11" spans="1:14" x14ac:dyDescent="0.2">
      <c r="L11" s="74"/>
    </row>
    <row r="12" spans="1:14" x14ac:dyDescent="0.2">
      <c r="L12" s="74"/>
    </row>
    <row r="13" spans="1:14" x14ac:dyDescent="0.2">
      <c r="L13" s="74"/>
    </row>
    <row r="14" spans="1:14" x14ac:dyDescent="0.2">
      <c r="L14" s="74"/>
    </row>
    <row r="15" spans="1:14" x14ac:dyDescent="0.2">
      <c r="L15" s="74"/>
    </row>
    <row r="16" spans="1:14" x14ac:dyDescent="0.2">
      <c r="L16" s="74"/>
    </row>
    <row r="17" spans="11:12" x14ac:dyDescent="0.2">
      <c r="L17" s="74"/>
    </row>
    <row r="18" spans="11:12" x14ac:dyDescent="0.2">
      <c r="L18" s="74"/>
    </row>
    <row r="19" spans="11:12" x14ac:dyDescent="0.2">
      <c r="L19" s="74"/>
    </row>
    <row r="20" spans="11:12" ht="17" thickBot="1" x14ac:dyDescent="0.25">
      <c r="K20" s="77"/>
      <c r="L20" s="78"/>
    </row>
    <row r="21" spans="11:12" ht="17" thickBot="1" x14ac:dyDescent="0.25">
      <c r="K21" s="81"/>
      <c r="L21" s="82"/>
    </row>
    <row r="22" spans="11:12" x14ac:dyDescent="0.2">
      <c r="K22" s="79"/>
      <c r="L22" s="80"/>
    </row>
  </sheetData>
  <sheetProtection selectLockedCells="1"/>
  <printOptions horizontalCentered="1"/>
  <pageMargins left="0.25" right="0.25" top="0.5" bottom="0.5" header="0.3" footer="0.3"/>
  <pageSetup scale="57"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E4B5C-95FC-47BC-AADE-2A7E62B41E88}">
  <dimension ref="A1:C14"/>
  <sheetViews>
    <sheetView zoomScale="144" zoomScaleNormal="100" workbookViewId="0">
      <pane ySplit="1" topLeftCell="A2" activePane="bottomLeft" state="frozen"/>
      <selection pane="bottomLeft" activeCell="F14" sqref="F14"/>
    </sheetView>
    <sheetView workbookViewId="1"/>
  </sheetViews>
  <sheetFormatPr baseColWidth="10" defaultColWidth="8.5" defaultRowHeight="14" x14ac:dyDescent="0.2"/>
  <cols>
    <col min="1" max="1" width="5.5" style="5" bestFit="1" customWidth="1"/>
    <col min="2" max="2" width="26.83203125" style="6" customWidth="1"/>
    <col min="3" max="3" width="69.33203125" style="35" customWidth="1"/>
    <col min="4" max="16384" width="8.5" style="35"/>
  </cols>
  <sheetData>
    <row r="1" spans="1:3" ht="15" x14ac:dyDescent="0.2">
      <c r="A1" s="33" t="s">
        <v>59</v>
      </c>
      <c r="B1" s="34" t="s">
        <v>1</v>
      </c>
      <c r="C1" s="33" t="s">
        <v>0</v>
      </c>
    </row>
    <row r="2" spans="1:3" ht="30" x14ac:dyDescent="0.2">
      <c r="A2" s="36">
        <v>1</v>
      </c>
      <c r="B2" s="4" t="s">
        <v>2</v>
      </c>
      <c r="C2" s="37" t="s">
        <v>424</v>
      </c>
    </row>
    <row r="3" spans="1:3" ht="30" x14ac:dyDescent="0.2">
      <c r="A3" s="36">
        <v>2</v>
      </c>
      <c r="B3" s="4" t="s">
        <v>0</v>
      </c>
      <c r="C3" s="37" t="s">
        <v>77</v>
      </c>
    </row>
    <row r="4" spans="1:3" ht="15" x14ac:dyDescent="0.2">
      <c r="A4" s="36">
        <v>3</v>
      </c>
      <c r="B4" s="4" t="s">
        <v>60</v>
      </c>
      <c r="C4" s="25" t="s">
        <v>61</v>
      </c>
    </row>
    <row r="5" spans="1:3" ht="30" x14ac:dyDescent="0.2">
      <c r="A5" s="36">
        <v>4</v>
      </c>
      <c r="B5" s="4" t="s">
        <v>4</v>
      </c>
      <c r="C5" s="37" t="s">
        <v>425</v>
      </c>
    </row>
    <row r="6" spans="1:3" ht="30" x14ac:dyDescent="0.2">
      <c r="A6" s="36">
        <v>5</v>
      </c>
      <c r="B6" s="4" t="s">
        <v>3</v>
      </c>
      <c r="C6" s="37" t="s">
        <v>62</v>
      </c>
    </row>
    <row r="7" spans="1:3" ht="30" x14ac:dyDescent="0.2">
      <c r="A7" s="36">
        <v>6</v>
      </c>
      <c r="B7" s="4" t="s">
        <v>73</v>
      </c>
      <c r="C7" s="37" t="s">
        <v>76</v>
      </c>
    </row>
    <row r="8" spans="1:3" ht="60" x14ac:dyDescent="0.2">
      <c r="A8" s="36">
        <v>7</v>
      </c>
      <c r="B8" s="4" t="s">
        <v>436</v>
      </c>
      <c r="C8" s="37" t="s">
        <v>446</v>
      </c>
    </row>
    <row r="9" spans="1:3" ht="15" x14ac:dyDescent="0.2">
      <c r="A9" s="36">
        <v>8</v>
      </c>
      <c r="B9" s="4" t="s">
        <v>437</v>
      </c>
      <c r="C9" s="37" t="s">
        <v>447</v>
      </c>
    </row>
    <row r="10" spans="1:3" ht="15" x14ac:dyDescent="0.2">
      <c r="A10" s="36">
        <v>9</v>
      </c>
      <c r="B10" s="4" t="s">
        <v>438</v>
      </c>
      <c r="C10" s="37" t="s">
        <v>447</v>
      </c>
    </row>
    <row r="11" spans="1:3" ht="15" x14ac:dyDescent="0.2">
      <c r="A11" s="36">
        <v>10</v>
      </c>
      <c r="B11" s="4" t="s">
        <v>439</v>
      </c>
      <c r="C11" s="37" t="s">
        <v>447</v>
      </c>
    </row>
    <row r="12" spans="1:3" ht="15" x14ac:dyDescent="0.2">
      <c r="A12" s="36">
        <v>11</v>
      </c>
      <c r="B12" s="4" t="s">
        <v>440</v>
      </c>
      <c r="C12" s="37" t="s">
        <v>447</v>
      </c>
    </row>
    <row r="13" spans="1:3" ht="30" x14ac:dyDescent="0.2">
      <c r="A13" s="36">
        <v>12</v>
      </c>
      <c r="B13" s="25" t="s">
        <v>63</v>
      </c>
      <c r="C13" s="37" t="s">
        <v>422</v>
      </c>
    </row>
    <row r="14" spans="1:3" ht="45" x14ac:dyDescent="0.2">
      <c r="A14" s="36">
        <v>13</v>
      </c>
      <c r="B14" s="25" t="s">
        <v>63</v>
      </c>
      <c r="C14" s="37" t="s">
        <v>423</v>
      </c>
    </row>
  </sheetData>
  <pageMargins left="0.7" right="0.7" top="0.75" bottom="0.75" header="0.3" footer="0.3"/>
  <pageSetup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43B12-724A-6741-B4B4-EDC3A104BA01}">
  <dimension ref="A1:B5"/>
  <sheetViews>
    <sheetView zoomScale="150" workbookViewId="0">
      <selection activeCell="B9" sqref="B9"/>
    </sheetView>
    <sheetView workbookViewId="1">
      <selection sqref="A1:B1"/>
    </sheetView>
  </sheetViews>
  <sheetFormatPr baseColWidth="10" defaultRowHeight="15" x14ac:dyDescent="0.2"/>
  <cols>
    <col min="1" max="1" width="30.5" customWidth="1"/>
    <col min="2" max="2" width="78" customWidth="1"/>
  </cols>
  <sheetData>
    <row r="1" spans="1:2" x14ac:dyDescent="0.2">
      <c r="A1" s="93" t="s">
        <v>64</v>
      </c>
      <c r="B1" s="94"/>
    </row>
    <row r="2" spans="1:2" ht="30" x14ac:dyDescent="0.2">
      <c r="A2" s="26" t="s">
        <v>65</v>
      </c>
      <c r="B2" s="27" t="s">
        <v>70</v>
      </c>
    </row>
    <row r="3" spans="1:2" ht="30" x14ac:dyDescent="0.2">
      <c r="A3" s="26" t="s">
        <v>66</v>
      </c>
      <c r="B3" s="27" t="s">
        <v>67</v>
      </c>
    </row>
    <row r="4" spans="1:2" ht="30" x14ac:dyDescent="0.2">
      <c r="A4" s="26" t="s">
        <v>426</v>
      </c>
      <c r="B4" s="27" t="s">
        <v>71</v>
      </c>
    </row>
    <row r="5" spans="1:2" x14ac:dyDescent="0.2">
      <c r="A5" s="26" t="s">
        <v>68</v>
      </c>
      <c r="B5" s="28" t="s">
        <v>69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B605C-AD55-4B0C-8794-6EB6A261031B}">
  <dimension ref="A1:B8"/>
  <sheetViews>
    <sheetView zoomScale="172" zoomScaleNormal="100" workbookViewId="0">
      <selection activeCell="B6" sqref="B6"/>
    </sheetView>
    <sheetView workbookViewId="1"/>
  </sheetViews>
  <sheetFormatPr baseColWidth="10" defaultColWidth="8.5" defaultRowHeight="14" x14ac:dyDescent="0.15"/>
  <cols>
    <col min="1" max="1" width="32" style="30" customWidth="1"/>
    <col min="2" max="2" width="26.5" style="30" customWidth="1"/>
    <col min="3" max="3" width="17" style="30" customWidth="1"/>
    <col min="4" max="4" width="47.5" style="30" customWidth="1"/>
    <col min="5" max="16384" width="8.5" style="30"/>
  </cols>
  <sheetData>
    <row r="1" spans="1:2" s="29" customFormat="1" ht="15" x14ac:dyDescent="0.15">
      <c r="A1" s="7" t="s">
        <v>6</v>
      </c>
      <c r="B1" s="7" t="s">
        <v>75</v>
      </c>
    </row>
    <row r="2" spans="1:2" x14ac:dyDescent="0.15">
      <c r="A2" s="31" t="s">
        <v>429</v>
      </c>
      <c r="B2" s="32">
        <f>'Equipment List-Arista'!L20</f>
        <v>0</v>
      </c>
    </row>
    <row r="3" spans="1:2" x14ac:dyDescent="0.15">
      <c r="A3" s="31" t="s">
        <v>430</v>
      </c>
      <c r="B3" s="32">
        <f>'Equipment List-Networking'!L43</f>
        <v>0</v>
      </c>
    </row>
    <row r="4" spans="1:2" x14ac:dyDescent="0.15">
      <c r="A4" s="31" t="s">
        <v>431</v>
      </c>
      <c r="B4" s="32">
        <f>'Equipment List-Dell'!L100</f>
        <v>0</v>
      </c>
    </row>
    <row r="5" spans="1:2" x14ac:dyDescent="0.15">
      <c r="A5" s="31" t="s">
        <v>432</v>
      </c>
      <c r="B5" s="32">
        <f>'Equipment List-AMC'!L26</f>
        <v>0</v>
      </c>
    </row>
    <row r="6" spans="1:2" x14ac:dyDescent="0.15">
      <c r="A6" s="31" t="s">
        <v>433</v>
      </c>
      <c r="B6" s="32">
        <f>'Equipment List-IP'!L7</f>
        <v>0</v>
      </c>
    </row>
    <row r="8" spans="1:2" x14ac:dyDescent="0.15">
      <c r="A8" s="30" t="s">
        <v>434</v>
      </c>
      <c r="B8" s="84">
        <f>SUM(B2:B6)</f>
        <v>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954F6-DC8C-4FEA-B08C-F46707356E9C}">
  <dimension ref="A1:D65"/>
  <sheetViews>
    <sheetView zoomScale="125" zoomScaleNormal="100" workbookViewId="0">
      <pane xSplit="2" ySplit="1" topLeftCell="C2" activePane="bottomRight" state="frozen"/>
      <selection pane="topRight" activeCell="B1" sqref="B1"/>
      <selection pane="bottomLeft" activeCell="A2" sqref="A2"/>
      <selection pane="bottomRight" activeCell="B11" sqref="B11"/>
    </sheetView>
    <sheetView workbookViewId="1"/>
  </sheetViews>
  <sheetFormatPr baseColWidth="10" defaultColWidth="8.5" defaultRowHeight="14" x14ac:dyDescent="0.2"/>
  <cols>
    <col min="1" max="1" width="4.5" style="18" customWidth="1"/>
    <col min="2" max="2" width="53" style="11" customWidth="1"/>
    <col min="3" max="3" width="12.33203125" style="8" customWidth="1"/>
    <col min="4" max="4" width="42.5" style="11" customWidth="1"/>
    <col min="5" max="16384" width="8.5" style="8"/>
  </cols>
  <sheetData>
    <row r="1" spans="1:4" ht="30" x14ac:dyDescent="0.2">
      <c r="A1" s="19" t="s">
        <v>7</v>
      </c>
      <c r="B1" s="20" t="s">
        <v>6</v>
      </c>
      <c r="C1" s="21" t="s">
        <v>8</v>
      </c>
      <c r="D1" s="22" t="s">
        <v>9</v>
      </c>
    </row>
    <row r="2" spans="1:4" ht="15" x14ac:dyDescent="0.2">
      <c r="A2" s="9" t="s">
        <v>10</v>
      </c>
      <c r="B2" s="10" t="s">
        <v>11</v>
      </c>
    </row>
    <row r="3" spans="1:4" ht="15" x14ac:dyDescent="0.2">
      <c r="A3" s="12">
        <v>1.1000000000000001</v>
      </c>
      <c r="B3" s="6" t="s">
        <v>12</v>
      </c>
    </row>
    <row r="4" spans="1:4" ht="15" x14ac:dyDescent="0.2">
      <c r="A4" s="12"/>
      <c r="B4" s="13" t="s">
        <v>13</v>
      </c>
    </row>
    <row r="5" spans="1:4" ht="15" x14ac:dyDescent="0.2">
      <c r="A5" s="12"/>
      <c r="B5" s="13" t="s">
        <v>14</v>
      </c>
    </row>
    <row r="6" spans="1:4" ht="15" x14ac:dyDescent="0.2">
      <c r="A6" s="12"/>
      <c r="B6" s="13" t="s">
        <v>15</v>
      </c>
    </row>
    <row r="7" spans="1:4" ht="15" x14ac:dyDescent="0.2">
      <c r="A7" s="12"/>
      <c r="B7" s="13" t="s">
        <v>16</v>
      </c>
    </row>
    <row r="8" spans="1:4" ht="15" x14ac:dyDescent="0.2">
      <c r="A8" s="12"/>
      <c r="B8" s="13" t="s">
        <v>17</v>
      </c>
    </row>
    <row r="9" spans="1:4" ht="15" x14ac:dyDescent="0.2">
      <c r="A9" s="12"/>
      <c r="B9" s="13" t="s">
        <v>18</v>
      </c>
    </row>
    <row r="10" spans="1:4" ht="29.5" customHeight="1" x14ac:dyDescent="0.15">
      <c r="A10" s="12" t="s">
        <v>19</v>
      </c>
      <c r="B10" s="14" t="s">
        <v>20</v>
      </c>
    </row>
    <row r="11" spans="1:4" ht="45" customHeight="1" x14ac:dyDescent="0.15">
      <c r="A11" s="12" t="s">
        <v>21</v>
      </c>
      <c r="B11" s="14" t="s">
        <v>403</v>
      </c>
    </row>
    <row r="12" spans="1:4" ht="15" x14ac:dyDescent="0.2">
      <c r="A12" s="12" t="s">
        <v>22</v>
      </c>
      <c r="B12" s="10" t="s">
        <v>29</v>
      </c>
    </row>
    <row r="13" spans="1:4" ht="60" x14ac:dyDescent="0.2">
      <c r="A13" s="12" t="s">
        <v>23</v>
      </c>
      <c r="B13" s="6" t="s">
        <v>404</v>
      </c>
      <c r="C13" s="16"/>
      <c r="D13" s="8"/>
    </row>
    <row r="14" spans="1:4" ht="75" x14ac:dyDescent="0.2">
      <c r="A14" s="12" t="s">
        <v>24</v>
      </c>
      <c r="B14" s="15" t="s">
        <v>405</v>
      </c>
      <c r="C14" s="16"/>
      <c r="D14" s="17"/>
    </row>
    <row r="15" spans="1:4" ht="35.5" customHeight="1" x14ac:dyDescent="0.2">
      <c r="A15" s="12" t="s">
        <v>25</v>
      </c>
      <c r="B15" s="6" t="s">
        <v>406</v>
      </c>
      <c r="C15" s="16"/>
      <c r="D15" s="17"/>
    </row>
    <row r="16" spans="1:4" ht="45" x14ac:dyDescent="0.2">
      <c r="A16" s="12" t="s">
        <v>27</v>
      </c>
      <c r="B16" s="15" t="s">
        <v>407</v>
      </c>
      <c r="C16" s="16"/>
      <c r="D16" s="17"/>
    </row>
    <row r="17" spans="1:4" ht="30" x14ac:dyDescent="0.2">
      <c r="A17" s="12" t="s">
        <v>408</v>
      </c>
      <c r="B17" s="15" t="s">
        <v>409</v>
      </c>
      <c r="C17" s="16"/>
      <c r="D17" s="17"/>
    </row>
    <row r="18" spans="1:4" x14ac:dyDescent="0.2">
      <c r="A18" s="12"/>
      <c r="B18" s="6"/>
    </row>
    <row r="19" spans="1:4" ht="15" x14ac:dyDescent="0.2">
      <c r="A19" s="12" t="s">
        <v>28</v>
      </c>
      <c r="B19" s="10" t="s">
        <v>33</v>
      </c>
    </row>
    <row r="20" spans="1:4" ht="15" x14ac:dyDescent="0.2">
      <c r="A20" s="12" t="s">
        <v>30</v>
      </c>
      <c r="B20" s="6" t="s">
        <v>34</v>
      </c>
    </row>
    <row r="21" spans="1:4" ht="15" x14ac:dyDescent="0.2">
      <c r="A21" s="9"/>
      <c r="B21" s="13" t="s">
        <v>35</v>
      </c>
    </row>
    <row r="22" spans="1:4" ht="15" x14ac:dyDescent="0.2">
      <c r="A22" s="12"/>
      <c r="B22" s="13" t="s">
        <v>36</v>
      </c>
    </row>
    <row r="23" spans="1:4" ht="15" x14ac:dyDescent="0.2">
      <c r="A23" s="12"/>
      <c r="B23" s="13" t="s">
        <v>37</v>
      </c>
    </row>
    <row r="24" spans="1:4" ht="15" x14ac:dyDescent="0.2">
      <c r="A24" s="12"/>
      <c r="B24" s="13" t="s">
        <v>38</v>
      </c>
    </row>
    <row r="25" spans="1:4" x14ac:dyDescent="0.2">
      <c r="A25" s="12"/>
      <c r="B25" s="6"/>
    </row>
    <row r="26" spans="1:4" ht="15" x14ac:dyDescent="0.2">
      <c r="A26" s="12"/>
      <c r="B26" s="13" t="s">
        <v>39</v>
      </c>
    </row>
    <row r="27" spans="1:4" ht="15" x14ac:dyDescent="0.2">
      <c r="A27" s="9"/>
      <c r="B27" s="13" t="s">
        <v>40</v>
      </c>
    </row>
    <row r="28" spans="1:4" ht="15" x14ac:dyDescent="0.2">
      <c r="A28" s="12"/>
      <c r="B28" s="13" t="s">
        <v>26</v>
      </c>
    </row>
    <row r="29" spans="1:4" ht="15" x14ac:dyDescent="0.2">
      <c r="A29" s="12"/>
      <c r="B29" s="13" t="s">
        <v>41</v>
      </c>
    </row>
    <row r="30" spans="1:4" x14ac:dyDescent="0.2">
      <c r="A30" s="12"/>
      <c r="B30" s="13"/>
    </row>
    <row r="31" spans="1:4" ht="30" x14ac:dyDescent="0.2">
      <c r="A31" s="12"/>
      <c r="B31" s="13" t="s">
        <v>42</v>
      </c>
    </row>
    <row r="32" spans="1:4" ht="15" x14ac:dyDescent="0.2">
      <c r="A32" s="12"/>
      <c r="B32" s="13" t="s">
        <v>43</v>
      </c>
    </row>
    <row r="33" spans="1:2" ht="15" x14ac:dyDescent="0.2">
      <c r="A33" s="12"/>
      <c r="B33" s="13" t="s">
        <v>44</v>
      </c>
    </row>
    <row r="34" spans="1:2" x14ac:dyDescent="0.2">
      <c r="A34" s="12"/>
      <c r="B34" s="6"/>
    </row>
    <row r="35" spans="1:2" x14ac:dyDescent="0.2">
      <c r="A35" s="12"/>
      <c r="B35" s="6"/>
    </row>
    <row r="36" spans="1:2" ht="15" x14ac:dyDescent="0.2">
      <c r="A36" s="12" t="s">
        <v>31</v>
      </c>
      <c r="B36" s="6" t="s">
        <v>45</v>
      </c>
    </row>
    <row r="37" spans="1:2" ht="15" x14ac:dyDescent="0.2">
      <c r="A37" s="12"/>
      <c r="B37" s="13" t="s">
        <v>35</v>
      </c>
    </row>
    <row r="38" spans="1:2" ht="15" x14ac:dyDescent="0.2">
      <c r="A38" s="12"/>
      <c r="B38" s="13" t="s">
        <v>36</v>
      </c>
    </row>
    <row r="39" spans="1:2" ht="15" x14ac:dyDescent="0.2">
      <c r="A39" s="12"/>
      <c r="B39" s="13" t="s">
        <v>37</v>
      </c>
    </row>
    <row r="40" spans="1:2" ht="15" x14ac:dyDescent="0.2">
      <c r="A40" s="12"/>
      <c r="B40" s="13" t="s">
        <v>38</v>
      </c>
    </row>
    <row r="41" spans="1:2" x14ac:dyDescent="0.2">
      <c r="A41" s="12"/>
      <c r="B41" s="6"/>
    </row>
    <row r="42" spans="1:2" ht="15" x14ac:dyDescent="0.2">
      <c r="A42" s="12"/>
      <c r="B42" s="13" t="s">
        <v>39</v>
      </c>
    </row>
    <row r="43" spans="1:2" ht="15" x14ac:dyDescent="0.2">
      <c r="A43" s="12"/>
      <c r="B43" s="13" t="s">
        <v>40</v>
      </c>
    </row>
    <row r="44" spans="1:2" ht="15" x14ac:dyDescent="0.2">
      <c r="A44" s="12"/>
      <c r="B44" s="13" t="s">
        <v>26</v>
      </c>
    </row>
    <row r="45" spans="1:2" ht="15" x14ac:dyDescent="0.2">
      <c r="A45" s="12"/>
      <c r="B45" s="13" t="s">
        <v>41</v>
      </c>
    </row>
    <row r="46" spans="1:2" x14ac:dyDescent="0.2">
      <c r="A46" s="12"/>
      <c r="B46" s="13"/>
    </row>
    <row r="47" spans="1:2" ht="30" x14ac:dyDescent="0.2">
      <c r="A47" s="12"/>
      <c r="B47" s="13" t="s">
        <v>42</v>
      </c>
    </row>
    <row r="48" spans="1:2" ht="15" x14ac:dyDescent="0.2">
      <c r="A48" s="12"/>
      <c r="B48" s="13" t="s">
        <v>43</v>
      </c>
    </row>
    <row r="49" spans="1:2" ht="15" x14ac:dyDescent="0.2">
      <c r="A49" s="12"/>
      <c r="B49" s="13" t="s">
        <v>44</v>
      </c>
    </row>
    <row r="50" spans="1:2" x14ac:dyDescent="0.2">
      <c r="A50" s="12"/>
      <c r="B50" s="6"/>
    </row>
    <row r="51" spans="1:2" x14ac:dyDescent="0.2">
      <c r="A51" s="12"/>
      <c r="B51" s="6"/>
    </row>
    <row r="52" spans="1:2" ht="15" x14ac:dyDescent="0.2">
      <c r="A52" s="12" t="s">
        <v>32</v>
      </c>
      <c r="B52" s="6" t="s">
        <v>46</v>
      </c>
    </row>
    <row r="53" spans="1:2" ht="15" x14ac:dyDescent="0.2">
      <c r="A53" s="12"/>
      <c r="B53" s="13" t="s">
        <v>35</v>
      </c>
    </row>
    <row r="54" spans="1:2" ht="15" x14ac:dyDescent="0.2">
      <c r="A54" s="12"/>
      <c r="B54" s="13" t="s">
        <v>36</v>
      </c>
    </row>
    <row r="55" spans="1:2" ht="15" x14ac:dyDescent="0.2">
      <c r="A55" s="12"/>
      <c r="B55" s="13" t="s">
        <v>37</v>
      </c>
    </row>
    <row r="56" spans="1:2" ht="15" x14ac:dyDescent="0.2">
      <c r="A56" s="12"/>
      <c r="B56" s="13" t="s">
        <v>38</v>
      </c>
    </row>
    <row r="57" spans="1:2" x14ac:dyDescent="0.2">
      <c r="A57" s="12"/>
      <c r="B57" s="6"/>
    </row>
    <row r="58" spans="1:2" ht="15" x14ac:dyDescent="0.2">
      <c r="A58" s="12"/>
      <c r="B58" s="13" t="s">
        <v>39</v>
      </c>
    </row>
    <row r="59" spans="1:2" ht="15" x14ac:dyDescent="0.2">
      <c r="A59" s="12"/>
      <c r="B59" s="13" t="s">
        <v>40</v>
      </c>
    </row>
    <row r="60" spans="1:2" ht="15" x14ac:dyDescent="0.2">
      <c r="A60" s="12"/>
      <c r="B60" s="13" t="s">
        <v>26</v>
      </c>
    </row>
    <row r="61" spans="1:2" ht="15" x14ac:dyDescent="0.2">
      <c r="A61" s="12"/>
      <c r="B61" s="13" t="s">
        <v>41</v>
      </c>
    </row>
    <row r="62" spans="1:2" x14ac:dyDescent="0.2">
      <c r="A62" s="12"/>
      <c r="B62" s="13"/>
    </row>
    <row r="63" spans="1:2" ht="30" x14ac:dyDescent="0.2">
      <c r="A63" s="12"/>
      <c r="B63" s="13" t="s">
        <v>42</v>
      </c>
    </row>
    <row r="64" spans="1:2" ht="15" x14ac:dyDescent="0.2">
      <c r="A64" s="12"/>
      <c r="B64" s="13" t="s">
        <v>43</v>
      </c>
    </row>
    <row r="65" spans="1:2" ht="15" x14ac:dyDescent="0.2">
      <c r="A65" s="12"/>
      <c r="B65" s="13" t="s">
        <v>44</v>
      </c>
    </row>
  </sheetData>
  <phoneticPr fontId="6" type="noConversion"/>
  <pageMargins left="0.7" right="0.7" top="0.75" bottom="0.75" header="0.3" footer="0.3"/>
  <pageSetup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9CD7F-486E-6B49-99AE-C9050B4126DC}">
  <dimension ref="A1:B10"/>
  <sheetViews>
    <sheetView zoomScale="125" workbookViewId="0">
      <selection activeCell="B10" sqref="B10"/>
    </sheetView>
    <sheetView workbookViewId="1"/>
  </sheetViews>
  <sheetFormatPr baseColWidth="10" defaultRowHeight="14" x14ac:dyDescent="0.2"/>
  <cols>
    <col min="1" max="1" width="46.5" style="23" bestFit="1" customWidth="1"/>
    <col min="2" max="2" width="87" style="23" customWidth="1"/>
    <col min="3" max="16384" width="10.83203125" style="68"/>
  </cols>
  <sheetData>
    <row r="1" spans="1:2" ht="15" x14ac:dyDescent="0.2">
      <c r="A1" s="20" t="s">
        <v>74</v>
      </c>
      <c r="B1" s="20" t="s">
        <v>47</v>
      </c>
    </row>
    <row r="2" spans="1:2" ht="195" x14ac:dyDescent="0.2">
      <c r="A2" s="15" t="s">
        <v>435</v>
      </c>
      <c r="B2" s="15" t="s">
        <v>441</v>
      </c>
    </row>
    <row r="3" spans="1:2" ht="15" x14ac:dyDescent="0.2">
      <c r="A3" s="23" t="s">
        <v>410</v>
      </c>
      <c r="B3" s="23" t="s">
        <v>445</v>
      </c>
    </row>
    <row r="4" spans="1:2" ht="15" x14ac:dyDescent="0.2">
      <c r="A4" s="23" t="s">
        <v>411</v>
      </c>
      <c r="B4" s="23" t="s">
        <v>417</v>
      </c>
    </row>
    <row r="5" spans="1:2" ht="75" x14ac:dyDescent="0.2">
      <c r="A5" s="23" t="s">
        <v>413</v>
      </c>
      <c r="B5" s="23" t="s">
        <v>427</v>
      </c>
    </row>
    <row r="6" spans="1:2" ht="15" x14ac:dyDescent="0.2">
      <c r="A6" s="23" t="s">
        <v>421</v>
      </c>
      <c r="B6" s="69" t="s">
        <v>414</v>
      </c>
    </row>
    <row r="7" spans="1:2" ht="15" x14ac:dyDescent="0.2">
      <c r="A7" s="23" t="s">
        <v>419</v>
      </c>
      <c r="B7" s="70" t="s">
        <v>415</v>
      </c>
    </row>
    <row r="8" spans="1:2" ht="15" x14ac:dyDescent="0.2">
      <c r="A8" s="23" t="s">
        <v>420</v>
      </c>
      <c r="B8" s="70" t="s">
        <v>416</v>
      </c>
    </row>
    <row r="9" spans="1:2" ht="45" x14ac:dyDescent="0.2">
      <c r="A9" s="23" t="s">
        <v>412</v>
      </c>
      <c r="B9" s="23" t="s">
        <v>418</v>
      </c>
    </row>
    <row r="10" spans="1:2" ht="75" x14ac:dyDescent="0.2">
      <c r="A10" s="23" t="s">
        <v>428</v>
      </c>
      <c r="B10" s="23" t="s">
        <v>443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6643B-8967-F94B-827F-94EA892D57D3}">
  <sheetPr codeName="Sheet5"/>
  <dimension ref="A1:N22"/>
  <sheetViews>
    <sheetView zoomScaleNormal="100" zoomScaleSheetLayoutView="80" workbookViewId="0">
      <pane ySplit="1" topLeftCell="A2" activePane="bottomLeft" state="frozen"/>
      <selection pane="bottomLeft" activeCell="L20" sqref="L20"/>
    </sheetView>
    <sheetView tabSelected="1" workbookViewId="1"/>
  </sheetViews>
  <sheetFormatPr baseColWidth="10" defaultColWidth="12" defaultRowHeight="16" x14ac:dyDescent="0.2"/>
  <cols>
    <col min="1" max="1" width="12" style="38"/>
    <col min="2" max="2" width="31.5" style="46" customWidth="1"/>
    <col min="3" max="3" width="27.83203125" style="46" customWidth="1"/>
    <col min="4" max="4" width="73.5" style="51" customWidth="1"/>
    <col min="5" max="5" width="9.33203125" style="52" bestFit="1" customWidth="1"/>
    <col min="6" max="6" width="4.1640625" style="52" customWidth="1"/>
    <col min="7" max="7" width="12" style="52" customWidth="1"/>
    <col min="8" max="10" width="12" style="52"/>
    <col min="11" max="11" width="17" style="71" customWidth="1"/>
    <col min="12" max="12" width="17" style="73" customWidth="1"/>
    <col min="13" max="13" width="26" style="46" customWidth="1"/>
    <col min="14" max="14" width="32.1640625" style="46" customWidth="1"/>
    <col min="15" max="16384" width="12" style="46"/>
  </cols>
  <sheetData>
    <row r="1" spans="1:14" s="39" customFormat="1" ht="34" x14ac:dyDescent="0.2">
      <c r="A1" s="38" t="s">
        <v>81</v>
      </c>
      <c r="B1" s="39" t="s">
        <v>82</v>
      </c>
      <c r="C1" s="39" t="s">
        <v>83</v>
      </c>
      <c r="D1" s="40" t="s">
        <v>47</v>
      </c>
      <c r="E1" s="39" t="s">
        <v>84</v>
      </c>
      <c r="G1" s="40" t="s">
        <v>85</v>
      </c>
      <c r="H1" s="40" t="s">
        <v>86</v>
      </c>
      <c r="I1" s="40" t="s">
        <v>87</v>
      </c>
      <c r="J1" s="40" t="s">
        <v>88</v>
      </c>
      <c r="K1" s="67" t="s">
        <v>400</v>
      </c>
      <c r="L1" s="72" t="s">
        <v>84</v>
      </c>
      <c r="M1" s="38" t="s">
        <v>401</v>
      </c>
      <c r="N1" s="39" t="s">
        <v>78</v>
      </c>
    </row>
    <row r="2" spans="1:14" ht="17" x14ac:dyDescent="0.2">
      <c r="A2" s="41" t="s">
        <v>89</v>
      </c>
      <c r="B2" s="42" t="s">
        <v>90</v>
      </c>
      <c r="C2" s="43"/>
      <c r="D2" s="44"/>
      <c r="E2" s="45"/>
      <c r="F2" s="45"/>
      <c r="G2" s="45"/>
      <c r="H2" s="45"/>
      <c r="I2" s="45"/>
      <c r="J2" s="45"/>
      <c r="K2" s="96"/>
      <c r="L2" s="97"/>
    </row>
    <row r="3" spans="1:14" ht="34" x14ac:dyDescent="0.2">
      <c r="A3" s="41" t="s">
        <v>89</v>
      </c>
      <c r="B3" s="42" t="s">
        <v>72</v>
      </c>
      <c r="C3" s="47" t="s">
        <v>91</v>
      </c>
      <c r="D3" s="48" t="s">
        <v>92</v>
      </c>
      <c r="E3" s="45">
        <f t="shared" ref="E3:E8" si="0">SUM(G3:J3)</f>
        <v>7</v>
      </c>
      <c r="F3" s="45"/>
      <c r="G3" s="45">
        <v>2</v>
      </c>
      <c r="H3" s="45">
        <v>2</v>
      </c>
      <c r="I3" s="45">
        <v>2</v>
      </c>
      <c r="J3" s="45">
        <v>1</v>
      </c>
      <c r="K3" s="71">
        <v>0</v>
      </c>
      <c r="L3" s="74">
        <f>K3*E3</f>
        <v>0</v>
      </c>
    </row>
    <row r="4" spans="1:14" ht="17" x14ac:dyDescent="0.2">
      <c r="A4" s="41" t="s">
        <v>89</v>
      </c>
      <c r="B4" s="43" t="s">
        <v>72</v>
      </c>
      <c r="C4" s="49" t="s">
        <v>93</v>
      </c>
      <c r="D4" s="44" t="s">
        <v>94</v>
      </c>
      <c r="E4" s="45">
        <f t="shared" si="0"/>
        <v>14</v>
      </c>
      <c r="F4" s="45"/>
      <c r="G4" s="45">
        <f t="shared" ref="G4:J4" si="1">G3*2</f>
        <v>4</v>
      </c>
      <c r="H4" s="45">
        <f t="shared" si="1"/>
        <v>4</v>
      </c>
      <c r="I4" s="45">
        <f t="shared" si="1"/>
        <v>4</v>
      </c>
      <c r="J4" s="45">
        <f t="shared" si="1"/>
        <v>2</v>
      </c>
      <c r="K4" s="71">
        <v>0</v>
      </c>
      <c r="L4" s="74">
        <f t="shared" ref="L4:L17" si="2">K4*E4</f>
        <v>0</v>
      </c>
    </row>
    <row r="5" spans="1:14" ht="34" x14ac:dyDescent="0.2">
      <c r="A5" s="41" t="s">
        <v>89</v>
      </c>
      <c r="B5" s="43" t="s">
        <v>72</v>
      </c>
      <c r="C5" s="48" t="s">
        <v>95</v>
      </c>
      <c r="D5" s="48" t="s">
        <v>96</v>
      </c>
      <c r="E5" s="45">
        <f t="shared" si="0"/>
        <v>14</v>
      </c>
      <c r="F5" s="45"/>
      <c r="G5" s="45">
        <f t="shared" ref="G5:J5" si="3">G3*2</f>
        <v>4</v>
      </c>
      <c r="H5" s="45">
        <f t="shared" si="3"/>
        <v>4</v>
      </c>
      <c r="I5" s="45">
        <f t="shared" si="3"/>
        <v>4</v>
      </c>
      <c r="J5" s="45">
        <f t="shared" si="3"/>
        <v>2</v>
      </c>
      <c r="K5" s="71">
        <v>0</v>
      </c>
      <c r="L5" s="74">
        <f t="shared" si="2"/>
        <v>0</v>
      </c>
    </row>
    <row r="6" spans="1:14" ht="34" x14ac:dyDescent="0.2">
      <c r="A6" s="41" t="s">
        <v>89</v>
      </c>
      <c r="B6" s="43" t="s">
        <v>72</v>
      </c>
      <c r="C6" s="49" t="s">
        <v>97</v>
      </c>
      <c r="D6" s="44" t="s">
        <v>98</v>
      </c>
      <c r="E6" s="45">
        <f t="shared" si="0"/>
        <v>7</v>
      </c>
      <c r="F6" s="45"/>
      <c r="G6" s="45">
        <f t="shared" ref="G6:J6" si="4">G3*1</f>
        <v>2</v>
      </c>
      <c r="H6" s="45">
        <f t="shared" si="4"/>
        <v>2</v>
      </c>
      <c r="I6" s="45">
        <f t="shared" si="4"/>
        <v>2</v>
      </c>
      <c r="J6" s="45">
        <f t="shared" si="4"/>
        <v>1</v>
      </c>
      <c r="K6" s="71">
        <v>0</v>
      </c>
      <c r="L6" s="74">
        <f t="shared" si="2"/>
        <v>0</v>
      </c>
    </row>
    <row r="7" spans="1:14" ht="34" x14ac:dyDescent="0.2">
      <c r="A7" s="41" t="s">
        <v>89</v>
      </c>
      <c r="B7" s="43" t="s">
        <v>72</v>
      </c>
      <c r="C7" s="48" t="s">
        <v>99</v>
      </c>
      <c r="D7" s="48" t="s">
        <v>100</v>
      </c>
      <c r="E7" s="45">
        <f t="shared" si="0"/>
        <v>168</v>
      </c>
      <c r="F7" s="45"/>
      <c r="G7" s="45">
        <v>48</v>
      </c>
      <c r="H7" s="45">
        <v>48</v>
      </c>
      <c r="I7" s="45">
        <v>48</v>
      </c>
      <c r="J7" s="45">
        <v>24</v>
      </c>
      <c r="K7" s="71">
        <v>0</v>
      </c>
      <c r="L7" s="74">
        <f t="shared" si="2"/>
        <v>0</v>
      </c>
    </row>
    <row r="8" spans="1:14" ht="34" x14ac:dyDescent="0.2">
      <c r="A8" s="41" t="s">
        <v>89</v>
      </c>
      <c r="B8" s="43" t="s">
        <v>72</v>
      </c>
      <c r="C8" s="49" t="s">
        <v>101</v>
      </c>
      <c r="D8" s="44" t="s">
        <v>102</v>
      </c>
      <c r="E8" s="45">
        <f t="shared" si="0"/>
        <v>168</v>
      </c>
      <c r="F8" s="45"/>
      <c r="G8" s="45">
        <v>48</v>
      </c>
      <c r="H8" s="45">
        <v>48</v>
      </c>
      <c r="I8" s="45">
        <v>48</v>
      </c>
      <c r="J8" s="45">
        <v>24</v>
      </c>
      <c r="K8" s="71">
        <v>0</v>
      </c>
      <c r="L8" s="74">
        <f t="shared" si="2"/>
        <v>0</v>
      </c>
    </row>
    <row r="9" spans="1:14" ht="17" x14ac:dyDescent="0.2">
      <c r="A9" s="41" t="s">
        <v>89</v>
      </c>
      <c r="B9" s="42" t="s">
        <v>103</v>
      </c>
      <c r="C9" s="42"/>
      <c r="D9" s="53"/>
      <c r="E9" s="54"/>
      <c r="F9" s="54"/>
      <c r="G9" s="54"/>
      <c r="H9" s="54"/>
      <c r="I9" s="54"/>
      <c r="J9" s="54"/>
      <c r="K9" s="96"/>
      <c r="L9" s="98"/>
    </row>
    <row r="10" spans="1:14" ht="17" x14ac:dyDescent="0.2">
      <c r="A10" s="41" t="s">
        <v>89</v>
      </c>
      <c r="B10" s="43" t="s">
        <v>72</v>
      </c>
      <c r="C10" s="49" t="s">
        <v>104</v>
      </c>
      <c r="D10" s="44" t="s">
        <v>105</v>
      </c>
      <c r="E10" s="45">
        <f>SUM(G10:J10)</f>
        <v>4</v>
      </c>
      <c r="F10" s="45"/>
      <c r="G10" s="45">
        <v>1</v>
      </c>
      <c r="H10" s="45">
        <v>1</v>
      </c>
      <c r="I10" s="45">
        <v>1</v>
      </c>
      <c r="J10" s="45">
        <v>1</v>
      </c>
      <c r="K10" s="71">
        <v>0</v>
      </c>
      <c r="L10" s="74">
        <f t="shared" si="2"/>
        <v>0</v>
      </c>
    </row>
    <row r="11" spans="1:14" ht="34" x14ac:dyDescent="0.2">
      <c r="A11" s="41" t="s">
        <v>89</v>
      </c>
      <c r="B11" s="43" t="s">
        <v>72</v>
      </c>
      <c r="C11" s="49" t="s">
        <v>106</v>
      </c>
      <c r="D11" s="44" t="s">
        <v>107</v>
      </c>
      <c r="E11" s="45">
        <f>SUM(G11:J11)</f>
        <v>96</v>
      </c>
      <c r="F11" s="45"/>
      <c r="G11" s="45">
        <v>24</v>
      </c>
      <c r="H11" s="45">
        <v>24</v>
      </c>
      <c r="I11" s="45">
        <v>24</v>
      </c>
      <c r="J11" s="45">
        <v>24</v>
      </c>
      <c r="K11" s="71">
        <v>0</v>
      </c>
      <c r="L11" s="74">
        <f t="shared" si="2"/>
        <v>0</v>
      </c>
    </row>
    <row r="12" spans="1:14" ht="34" x14ac:dyDescent="0.2">
      <c r="A12" s="41" t="s">
        <v>89</v>
      </c>
      <c r="B12" s="43" t="s">
        <v>72</v>
      </c>
      <c r="C12" s="49" t="s">
        <v>108</v>
      </c>
      <c r="D12" s="44" t="s">
        <v>109</v>
      </c>
      <c r="E12" s="45">
        <f>SUM(G12:J12)</f>
        <v>96</v>
      </c>
      <c r="F12" s="45"/>
      <c r="G12" s="45">
        <v>24</v>
      </c>
      <c r="H12" s="45">
        <v>24</v>
      </c>
      <c r="I12" s="45">
        <v>24</v>
      </c>
      <c r="J12" s="45">
        <v>24</v>
      </c>
      <c r="K12" s="71">
        <v>0</v>
      </c>
      <c r="L12" s="74">
        <f t="shared" si="2"/>
        <v>0</v>
      </c>
    </row>
    <row r="13" spans="1:14" ht="17" x14ac:dyDescent="0.2">
      <c r="A13" s="41" t="s">
        <v>89</v>
      </c>
      <c r="B13" s="42" t="s">
        <v>110</v>
      </c>
      <c r="C13" s="43"/>
      <c r="D13" s="44"/>
      <c r="E13" s="45"/>
      <c r="F13" s="45"/>
      <c r="G13" s="45"/>
      <c r="H13" s="45"/>
      <c r="I13" s="45"/>
      <c r="J13" s="45"/>
      <c r="K13" s="96"/>
      <c r="L13" s="98"/>
    </row>
    <row r="14" spans="1:14" ht="17" x14ac:dyDescent="0.2">
      <c r="A14" s="41" t="s">
        <v>89</v>
      </c>
      <c r="B14" s="43" t="s">
        <v>72</v>
      </c>
      <c r="C14" s="43" t="s">
        <v>111</v>
      </c>
      <c r="D14" s="44" t="s">
        <v>112</v>
      </c>
      <c r="E14" s="45">
        <f>SUM(G14:J14)</f>
        <v>2</v>
      </c>
      <c r="F14" s="45"/>
      <c r="G14" s="45">
        <v>1</v>
      </c>
      <c r="H14" s="45">
        <v>1</v>
      </c>
      <c r="I14" s="45">
        <v>0</v>
      </c>
      <c r="J14" s="45">
        <v>0</v>
      </c>
      <c r="K14" s="71">
        <v>0</v>
      </c>
      <c r="L14" s="74">
        <f t="shared" si="2"/>
        <v>0</v>
      </c>
    </row>
    <row r="15" spans="1:14" ht="17" x14ac:dyDescent="0.2">
      <c r="A15" s="41" t="s">
        <v>89</v>
      </c>
      <c r="B15" s="43" t="s">
        <v>72</v>
      </c>
      <c r="C15" s="43"/>
      <c r="D15" s="44" t="s">
        <v>113</v>
      </c>
      <c r="E15" s="45">
        <f>SUM(G15:J15)</f>
        <v>2</v>
      </c>
      <c r="F15" s="45"/>
      <c r="G15" s="45">
        <v>1</v>
      </c>
      <c r="H15" s="45">
        <v>1</v>
      </c>
      <c r="I15" s="45">
        <v>0</v>
      </c>
      <c r="J15" s="45">
        <v>0</v>
      </c>
      <c r="K15" s="71">
        <v>0</v>
      </c>
      <c r="L15" s="74">
        <f t="shared" si="2"/>
        <v>0</v>
      </c>
    </row>
    <row r="16" spans="1:14" ht="17" x14ac:dyDescent="0.2">
      <c r="A16" s="41" t="s">
        <v>89</v>
      </c>
      <c r="B16" s="43" t="s">
        <v>72</v>
      </c>
      <c r="C16" s="43"/>
      <c r="D16" s="44" t="s">
        <v>114</v>
      </c>
      <c r="E16" s="45">
        <f>SUM(G16:J16)</f>
        <v>2</v>
      </c>
      <c r="F16" s="45"/>
      <c r="G16" s="45">
        <v>1</v>
      </c>
      <c r="H16" s="45">
        <v>1</v>
      </c>
      <c r="I16" s="45">
        <v>0</v>
      </c>
      <c r="J16" s="45">
        <v>0</v>
      </c>
      <c r="K16" s="71">
        <v>0</v>
      </c>
      <c r="L16" s="74">
        <f t="shared" si="2"/>
        <v>0</v>
      </c>
    </row>
    <row r="17" spans="1:13" ht="17" x14ac:dyDescent="0.2">
      <c r="A17" s="41" t="s">
        <v>89</v>
      </c>
      <c r="B17" s="43" t="s">
        <v>72</v>
      </c>
      <c r="C17" s="43" t="s">
        <v>115</v>
      </c>
      <c r="D17" s="44" t="s">
        <v>116</v>
      </c>
      <c r="E17" s="45">
        <f>SUM(G17:J17)</f>
        <v>48</v>
      </c>
      <c r="F17" s="45"/>
      <c r="G17" s="45">
        <v>24</v>
      </c>
      <c r="H17" s="45">
        <v>24</v>
      </c>
      <c r="I17" s="45">
        <v>0</v>
      </c>
      <c r="J17" s="45">
        <v>0</v>
      </c>
      <c r="K17" s="71">
        <v>0</v>
      </c>
      <c r="L17" s="74">
        <f t="shared" si="2"/>
        <v>0</v>
      </c>
    </row>
    <row r="18" spans="1:13" x14ac:dyDescent="0.2">
      <c r="C18" s="50"/>
      <c r="J18" s="75"/>
      <c r="M18" s="76"/>
    </row>
    <row r="19" spans="1:13" ht="18" thickBot="1" x14ac:dyDescent="0.25">
      <c r="C19" s="50"/>
      <c r="J19" s="75"/>
      <c r="K19" s="77" t="s">
        <v>444</v>
      </c>
      <c r="L19" s="95">
        <v>0</v>
      </c>
      <c r="M19" s="76"/>
    </row>
    <row r="20" spans="1:13" ht="17" thickBot="1" x14ac:dyDescent="0.25">
      <c r="J20" s="75"/>
      <c r="K20" s="81" t="s">
        <v>429</v>
      </c>
      <c r="L20" s="82">
        <f>SUM(L3:L19)</f>
        <v>0</v>
      </c>
      <c r="M20" s="76"/>
    </row>
    <row r="21" spans="1:13" x14ac:dyDescent="0.2">
      <c r="J21" s="75"/>
      <c r="K21" s="79"/>
      <c r="L21" s="80"/>
      <c r="M21" s="76"/>
    </row>
    <row r="22" spans="1:13" x14ac:dyDescent="0.2">
      <c r="J22" s="75"/>
      <c r="M22" s="76"/>
    </row>
  </sheetData>
  <sheetProtection selectLockedCells="1"/>
  <printOptions horizontalCentered="1"/>
  <pageMargins left="0.25" right="0.25" top="0.5" bottom="0.5" header="0.3" footer="0.3"/>
  <pageSetup scale="57" orientation="landscape"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1082-5CAA-434E-A9F7-113E11AC162B}">
  <sheetPr codeName="Sheet7"/>
  <dimension ref="A1:N44"/>
  <sheetViews>
    <sheetView zoomScaleNormal="100" zoomScaleSheetLayoutView="80" workbookViewId="0">
      <pane ySplit="1" topLeftCell="A19" activePane="bottomLeft" state="frozen"/>
      <selection pane="bottomLeft" activeCell="L43" sqref="L43"/>
    </sheetView>
    <sheetView workbookViewId="1"/>
  </sheetViews>
  <sheetFormatPr baseColWidth="10" defaultColWidth="12" defaultRowHeight="16" x14ac:dyDescent="0.2"/>
  <cols>
    <col min="1" max="1" width="12" style="38"/>
    <col min="2" max="2" width="31.5" style="46" customWidth="1"/>
    <col min="3" max="3" width="27.83203125" style="46" customWidth="1"/>
    <col min="4" max="4" width="73.5" style="51" customWidth="1"/>
    <col min="5" max="5" width="9.33203125" style="52" bestFit="1" customWidth="1"/>
    <col min="6" max="6" width="4.1640625" style="52" customWidth="1"/>
    <col min="7" max="7" width="12" style="52" customWidth="1"/>
    <col min="8" max="10" width="12" style="52"/>
    <col min="11" max="11" width="16.6640625" style="71" customWidth="1"/>
    <col min="12" max="12" width="16.6640625" style="73" customWidth="1"/>
    <col min="13" max="13" width="26" style="46" customWidth="1"/>
    <col min="14" max="14" width="32.1640625" style="46" customWidth="1"/>
    <col min="15" max="16384" width="12" style="46"/>
  </cols>
  <sheetData>
    <row r="1" spans="1:14" s="39" customFormat="1" ht="34" x14ac:dyDescent="0.2">
      <c r="A1" s="38" t="s">
        <v>81</v>
      </c>
      <c r="B1" s="39" t="s">
        <v>82</v>
      </c>
      <c r="C1" s="39" t="s">
        <v>83</v>
      </c>
      <c r="D1" s="40" t="s">
        <v>47</v>
      </c>
      <c r="E1" s="39" t="s">
        <v>84</v>
      </c>
      <c r="G1" s="40" t="s">
        <v>85</v>
      </c>
      <c r="H1" s="40" t="s">
        <v>86</v>
      </c>
      <c r="I1" s="40" t="s">
        <v>87</v>
      </c>
      <c r="J1" s="40" t="s">
        <v>88</v>
      </c>
      <c r="K1" s="67" t="s">
        <v>400</v>
      </c>
      <c r="L1" s="72" t="s">
        <v>84</v>
      </c>
      <c r="M1" s="38" t="s">
        <v>401</v>
      </c>
      <c r="N1" s="39" t="s">
        <v>78</v>
      </c>
    </row>
    <row r="2" spans="1:14" s="38" customFormat="1" ht="17" x14ac:dyDescent="0.2">
      <c r="A2" s="41" t="s">
        <v>118</v>
      </c>
      <c r="B2" s="42" t="s">
        <v>119</v>
      </c>
      <c r="C2" s="49"/>
      <c r="D2" s="44"/>
      <c r="E2" s="45"/>
      <c r="F2" s="45"/>
      <c r="G2" s="45"/>
      <c r="H2" s="45"/>
      <c r="I2" s="45"/>
      <c r="J2" s="45"/>
      <c r="K2" s="96"/>
      <c r="L2" s="97"/>
      <c r="M2" s="46"/>
      <c r="N2" s="46"/>
    </row>
    <row r="3" spans="1:14" s="38" customFormat="1" ht="34" x14ac:dyDescent="0.2">
      <c r="A3" s="41" t="s">
        <v>118</v>
      </c>
      <c r="B3" s="43" t="s">
        <v>120</v>
      </c>
      <c r="C3" s="49" t="s">
        <v>121</v>
      </c>
      <c r="D3" s="44" t="s">
        <v>122</v>
      </c>
      <c r="E3" s="45">
        <f t="shared" ref="E3:E10" si="0">SUM(G3:J3)</f>
        <v>5</v>
      </c>
      <c r="F3" s="45"/>
      <c r="G3" s="45">
        <v>5</v>
      </c>
      <c r="H3" s="45">
        <v>0</v>
      </c>
      <c r="I3" s="45">
        <v>0</v>
      </c>
      <c r="J3" s="45">
        <v>0</v>
      </c>
      <c r="K3" s="71">
        <v>0</v>
      </c>
      <c r="L3" s="74">
        <f>E3*K3</f>
        <v>0</v>
      </c>
      <c r="M3" s="46"/>
      <c r="N3" s="46"/>
    </row>
    <row r="4" spans="1:14" s="38" customFormat="1" ht="17" x14ac:dyDescent="0.2">
      <c r="A4" s="41" t="s">
        <v>118</v>
      </c>
      <c r="B4" s="43" t="s">
        <v>120</v>
      </c>
      <c r="C4" s="49" t="s">
        <v>123</v>
      </c>
      <c r="D4" s="44" t="s">
        <v>124</v>
      </c>
      <c r="E4" s="45">
        <f t="shared" si="0"/>
        <v>5</v>
      </c>
      <c r="F4" s="45"/>
      <c r="G4" s="45">
        <v>5</v>
      </c>
      <c r="H4" s="45">
        <v>0</v>
      </c>
      <c r="I4" s="45">
        <v>0</v>
      </c>
      <c r="J4" s="45">
        <v>0</v>
      </c>
      <c r="K4" s="71">
        <v>0</v>
      </c>
      <c r="L4" s="74">
        <f t="shared" ref="L4:L30" si="1">E4*K4</f>
        <v>0</v>
      </c>
      <c r="M4" s="46"/>
      <c r="N4" s="46"/>
    </row>
    <row r="5" spans="1:14" s="38" customFormat="1" ht="17" x14ac:dyDescent="0.2">
      <c r="A5" s="41" t="s">
        <v>118</v>
      </c>
      <c r="B5" s="43" t="s">
        <v>120</v>
      </c>
      <c r="C5" s="49" t="s">
        <v>125</v>
      </c>
      <c r="D5" s="44" t="s">
        <v>126</v>
      </c>
      <c r="E5" s="45">
        <f t="shared" si="0"/>
        <v>5</v>
      </c>
      <c r="F5" s="45"/>
      <c r="G5" s="45">
        <v>5</v>
      </c>
      <c r="H5" s="45">
        <v>0</v>
      </c>
      <c r="I5" s="45">
        <v>0</v>
      </c>
      <c r="J5" s="45">
        <v>0</v>
      </c>
      <c r="K5" s="71">
        <v>0</v>
      </c>
      <c r="L5" s="74">
        <f t="shared" si="1"/>
        <v>0</v>
      </c>
      <c r="M5" s="46"/>
      <c r="N5" s="46"/>
    </row>
    <row r="6" spans="1:14" s="38" customFormat="1" ht="17" x14ac:dyDescent="0.2">
      <c r="A6" s="41" t="s">
        <v>118</v>
      </c>
      <c r="B6" s="43" t="s">
        <v>120</v>
      </c>
      <c r="C6" s="49" t="s">
        <v>127</v>
      </c>
      <c r="D6" s="44" t="s">
        <v>128</v>
      </c>
      <c r="E6" s="45">
        <f t="shared" si="0"/>
        <v>5</v>
      </c>
      <c r="F6" s="45"/>
      <c r="G6" s="45">
        <v>5</v>
      </c>
      <c r="H6" s="45">
        <v>0</v>
      </c>
      <c r="I6" s="45">
        <v>0</v>
      </c>
      <c r="J6" s="45">
        <v>0</v>
      </c>
      <c r="K6" s="71">
        <v>0</v>
      </c>
      <c r="L6" s="74">
        <f t="shared" si="1"/>
        <v>0</v>
      </c>
      <c r="M6" s="46"/>
      <c r="N6" s="46"/>
    </row>
    <row r="7" spans="1:14" s="38" customFormat="1" ht="17" x14ac:dyDescent="0.2">
      <c r="A7" s="41" t="s">
        <v>118</v>
      </c>
      <c r="B7" s="43" t="s">
        <v>120</v>
      </c>
      <c r="C7" s="49" t="s">
        <v>129</v>
      </c>
      <c r="D7" s="44" t="s">
        <v>130</v>
      </c>
      <c r="E7" s="45">
        <f t="shared" si="0"/>
        <v>5</v>
      </c>
      <c r="F7" s="45"/>
      <c r="G7" s="45">
        <v>5</v>
      </c>
      <c r="H7" s="45">
        <v>0</v>
      </c>
      <c r="I7" s="45">
        <v>0</v>
      </c>
      <c r="J7" s="45">
        <v>0</v>
      </c>
      <c r="K7" s="71">
        <v>0</v>
      </c>
      <c r="L7" s="74">
        <f t="shared" si="1"/>
        <v>0</v>
      </c>
      <c r="M7" s="46"/>
      <c r="N7" s="46"/>
    </row>
    <row r="8" spans="1:14" s="38" customFormat="1" ht="17" x14ac:dyDescent="0.2">
      <c r="A8" s="41" t="s">
        <v>118</v>
      </c>
      <c r="B8" s="43" t="s">
        <v>120</v>
      </c>
      <c r="C8" s="49" t="s">
        <v>131</v>
      </c>
      <c r="D8" s="44" t="s">
        <v>132</v>
      </c>
      <c r="E8" s="45">
        <f t="shared" si="0"/>
        <v>5</v>
      </c>
      <c r="F8" s="45"/>
      <c r="G8" s="45">
        <v>5</v>
      </c>
      <c r="H8" s="45">
        <v>0</v>
      </c>
      <c r="I8" s="45">
        <v>0</v>
      </c>
      <c r="J8" s="45">
        <v>0</v>
      </c>
      <c r="K8" s="71">
        <v>0</v>
      </c>
      <c r="L8" s="74">
        <f t="shared" si="1"/>
        <v>0</v>
      </c>
      <c r="M8" s="46"/>
      <c r="N8" s="46"/>
    </row>
    <row r="9" spans="1:14" s="38" customFormat="1" ht="17" x14ac:dyDescent="0.2">
      <c r="A9" s="41" t="s">
        <v>118</v>
      </c>
      <c r="B9" s="43" t="s">
        <v>120</v>
      </c>
      <c r="C9" s="49" t="s">
        <v>133</v>
      </c>
      <c r="D9" s="44" t="s">
        <v>134</v>
      </c>
      <c r="E9" s="45">
        <f t="shared" si="0"/>
        <v>5</v>
      </c>
      <c r="F9" s="45"/>
      <c r="G9" s="45">
        <v>5</v>
      </c>
      <c r="H9" s="45">
        <v>0</v>
      </c>
      <c r="I9" s="45">
        <v>0</v>
      </c>
      <c r="J9" s="45">
        <v>0</v>
      </c>
      <c r="K9" s="71">
        <v>0</v>
      </c>
      <c r="L9" s="74">
        <f t="shared" si="1"/>
        <v>0</v>
      </c>
      <c r="M9" s="46"/>
      <c r="N9" s="46"/>
    </row>
    <row r="10" spans="1:14" s="38" customFormat="1" ht="17" x14ac:dyDescent="0.2">
      <c r="A10" s="41" t="s">
        <v>118</v>
      </c>
      <c r="B10" s="43" t="s">
        <v>120</v>
      </c>
      <c r="C10" s="49" t="s">
        <v>135</v>
      </c>
      <c r="D10" s="44" t="s">
        <v>136</v>
      </c>
      <c r="E10" s="45">
        <f t="shared" si="0"/>
        <v>5</v>
      </c>
      <c r="F10" s="45"/>
      <c r="G10" s="45">
        <v>5</v>
      </c>
      <c r="H10" s="45">
        <v>0</v>
      </c>
      <c r="I10" s="45">
        <v>0</v>
      </c>
      <c r="J10" s="45">
        <v>0</v>
      </c>
      <c r="K10" s="71">
        <v>0</v>
      </c>
      <c r="L10" s="74">
        <f t="shared" si="1"/>
        <v>0</v>
      </c>
      <c r="M10" s="46"/>
      <c r="N10" s="46"/>
    </row>
    <row r="11" spans="1:14" s="38" customFormat="1" ht="17" x14ac:dyDescent="0.2">
      <c r="A11" s="41" t="s">
        <v>118</v>
      </c>
      <c r="B11" s="42" t="s">
        <v>137</v>
      </c>
      <c r="C11" s="49"/>
      <c r="D11" s="44"/>
      <c r="E11" s="45"/>
      <c r="F11" s="45"/>
      <c r="G11" s="45"/>
      <c r="H11" s="45"/>
      <c r="I11" s="45"/>
      <c r="J11" s="45"/>
      <c r="K11" s="96"/>
      <c r="L11" s="98"/>
      <c r="M11" s="46"/>
      <c r="N11" s="46"/>
    </row>
    <row r="12" spans="1:14" s="38" customFormat="1" ht="17" x14ac:dyDescent="0.2">
      <c r="A12" s="41" t="s">
        <v>118</v>
      </c>
      <c r="B12" s="43" t="s">
        <v>80</v>
      </c>
      <c r="C12" s="49" t="s">
        <v>138</v>
      </c>
      <c r="D12" s="44" t="s">
        <v>139</v>
      </c>
      <c r="E12" s="45">
        <f t="shared" ref="E12" si="2">SUM(G12:J12)</f>
        <v>2</v>
      </c>
      <c r="F12" s="45"/>
      <c r="G12" s="45">
        <v>1</v>
      </c>
      <c r="H12" s="45">
        <v>1</v>
      </c>
      <c r="I12" s="45">
        <v>0</v>
      </c>
      <c r="J12" s="45">
        <v>0</v>
      </c>
      <c r="K12" s="71">
        <v>0</v>
      </c>
      <c r="L12" s="74">
        <f t="shared" si="1"/>
        <v>0</v>
      </c>
      <c r="M12" s="46"/>
      <c r="N12" s="46"/>
    </row>
    <row r="13" spans="1:14" s="38" customFormat="1" ht="17" x14ac:dyDescent="0.2">
      <c r="A13" s="41" t="s">
        <v>118</v>
      </c>
      <c r="B13" s="42" t="s">
        <v>140</v>
      </c>
      <c r="C13" s="49"/>
      <c r="D13" s="44"/>
      <c r="E13" s="45"/>
      <c r="F13" s="45"/>
      <c r="G13" s="45"/>
      <c r="H13" s="45"/>
      <c r="I13" s="45"/>
      <c r="J13" s="45"/>
      <c r="K13" s="96"/>
      <c r="L13" s="98"/>
      <c r="M13" s="46"/>
      <c r="N13" s="46"/>
    </row>
    <row r="14" spans="1:14" ht="51" x14ac:dyDescent="0.2">
      <c r="A14" s="41" t="s">
        <v>118</v>
      </c>
      <c r="B14" s="43" t="s">
        <v>79</v>
      </c>
      <c r="C14" s="49" t="s">
        <v>141</v>
      </c>
      <c r="D14" s="44" t="s">
        <v>142</v>
      </c>
      <c r="E14" s="45">
        <f>SUM(G14:J14)</f>
        <v>3</v>
      </c>
      <c r="F14" s="45"/>
      <c r="G14" s="45">
        <v>1</v>
      </c>
      <c r="H14" s="45">
        <v>1</v>
      </c>
      <c r="I14" s="45">
        <v>1</v>
      </c>
      <c r="J14" s="45">
        <v>0</v>
      </c>
      <c r="K14" s="71">
        <v>0</v>
      </c>
      <c r="L14" s="74">
        <f t="shared" si="1"/>
        <v>0</v>
      </c>
    </row>
    <row r="15" spans="1:14" ht="17" x14ac:dyDescent="0.2">
      <c r="A15" s="41" t="s">
        <v>118</v>
      </c>
      <c r="B15" s="43" t="s">
        <v>79</v>
      </c>
      <c r="C15" s="49">
        <v>569018</v>
      </c>
      <c r="D15" s="44" t="s">
        <v>143</v>
      </c>
      <c r="E15" s="45">
        <f t="shared" ref="E15:E19" si="3">SUM(G15:J15)</f>
        <v>3</v>
      </c>
      <c r="F15" s="45"/>
      <c r="G15" s="45">
        <v>1</v>
      </c>
      <c r="H15" s="45">
        <v>1</v>
      </c>
      <c r="I15" s="45">
        <v>1</v>
      </c>
      <c r="J15" s="45">
        <v>0</v>
      </c>
      <c r="K15" s="71">
        <v>0</v>
      </c>
      <c r="L15" s="74">
        <f t="shared" si="1"/>
        <v>0</v>
      </c>
    </row>
    <row r="16" spans="1:14" ht="17" x14ac:dyDescent="0.2">
      <c r="A16" s="41" t="s">
        <v>118</v>
      </c>
      <c r="B16" s="43" t="s">
        <v>79</v>
      </c>
      <c r="C16" s="49">
        <v>569041</v>
      </c>
      <c r="D16" s="44" t="s">
        <v>144</v>
      </c>
      <c r="E16" s="45">
        <f t="shared" si="3"/>
        <v>6</v>
      </c>
      <c r="F16" s="45"/>
      <c r="G16" s="45">
        <v>2</v>
      </c>
      <c r="H16" s="45">
        <v>2</v>
      </c>
      <c r="I16" s="45">
        <v>2</v>
      </c>
      <c r="J16" s="45">
        <v>0</v>
      </c>
      <c r="K16" s="71">
        <v>0</v>
      </c>
      <c r="L16" s="74">
        <f t="shared" si="1"/>
        <v>0</v>
      </c>
    </row>
    <row r="17" spans="1:12" ht="17" x14ac:dyDescent="0.2">
      <c r="A17" s="41" t="s">
        <v>118</v>
      </c>
      <c r="B17" s="43" t="s">
        <v>79</v>
      </c>
      <c r="C17" s="49">
        <v>449041</v>
      </c>
      <c r="D17" s="44" t="s">
        <v>145</v>
      </c>
      <c r="E17" s="45">
        <f t="shared" si="3"/>
        <v>6</v>
      </c>
      <c r="F17" s="45"/>
      <c r="G17" s="45">
        <v>2</v>
      </c>
      <c r="H17" s="45">
        <v>2</v>
      </c>
      <c r="I17" s="45">
        <v>2</v>
      </c>
      <c r="J17" s="45">
        <v>0</v>
      </c>
      <c r="K17" s="71">
        <v>0</v>
      </c>
      <c r="L17" s="74">
        <f t="shared" si="1"/>
        <v>0</v>
      </c>
    </row>
    <row r="18" spans="1:12" ht="17" x14ac:dyDescent="0.2">
      <c r="A18" s="41" t="s">
        <v>118</v>
      </c>
      <c r="B18" s="43" t="s">
        <v>79</v>
      </c>
      <c r="C18" s="49">
        <v>319015</v>
      </c>
      <c r="D18" s="44" t="s">
        <v>146</v>
      </c>
      <c r="E18" s="45">
        <f t="shared" si="3"/>
        <v>15</v>
      </c>
      <c r="F18" s="45"/>
      <c r="G18" s="45">
        <v>5</v>
      </c>
      <c r="H18" s="45">
        <v>5</v>
      </c>
      <c r="I18" s="45">
        <v>5</v>
      </c>
      <c r="J18" s="45">
        <v>0</v>
      </c>
      <c r="K18" s="71">
        <v>0</v>
      </c>
      <c r="L18" s="74">
        <f t="shared" si="1"/>
        <v>0</v>
      </c>
    </row>
    <row r="19" spans="1:12" ht="17" x14ac:dyDescent="0.2">
      <c r="A19" s="41" t="s">
        <v>118</v>
      </c>
      <c r="B19" s="43" t="s">
        <v>79</v>
      </c>
      <c r="C19" s="49">
        <v>590085</v>
      </c>
      <c r="D19" s="44" t="s">
        <v>147</v>
      </c>
      <c r="E19" s="45">
        <f t="shared" si="3"/>
        <v>3</v>
      </c>
      <c r="F19" s="45"/>
      <c r="G19" s="45">
        <v>1</v>
      </c>
      <c r="H19" s="45">
        <v>1</v>
      </c>
      <c r="I19" s="45">
        <v>1</v>
      </c>
      <c r="J19" s="45">
        <v>0</v>
      </c>
      <c r="K19" s="71">
        <v>0</v>
      </c>
      <c r="L19" s="74">
        <f t="shared" si="1"/>
        <v>0</v>
      </c>
    </row>
    <row r="20" spans="1:12" ht="17" x14ac:dyDescent="0.2">
      <c r="A20" s="41" t="s">
        <v>118</v>
      </c>
      <c r="B20" s="43" t="s">
        <v>79</v>
      </c>
      <c r="C20" s="49" t="s">
        <v>148</v>
      </c>
      <c r="D20" s="44" t="s">
        <v>149</v>
      </c>
      <c r="E20" s="45">
        <f>SUM(G20:J20)</f>
        <v>3</v>
      </c>
      <c r="F20" s="45"/>
      <c r="G20" s="45">
        <v>1</v>
      </c>
      <c r="H20" s="45">
        <v>1</v>
      </c>
      <c r="I20" s="45">
        <v>1</v>
      </c>
      <c r="J20" s="45">
        <v>0</v>
      </c>
      <c r="K20" s="71">
        <v>0</v>
      </c>
      <c r="L20" s="74">
        <f t="shared" si="1"/>
        <v>0</v>
      </c>
    </row>
    <row r="21" spans="1:12" ht="17" x14ac:dyDescent="0.2">
      <c r="A21" s="41" t="s">
        <v>118</v>
      </c>
      <c r="B21" s="42" t="s">
        <v>151</v>
      </c>
      <c r="C21" s="42"/>
      <c r="D21" s="53"/>
      <c r="E21" s="54"/>
      <c r="F21" s="54"/>
      <c r="G21" s="54"/>
      <c r="H21" s="54"/>
      <c r="I21" s="54"/>
      <c r="J21" s="54"/>
      <c r="K21" s="96"/>
      <c r="L21" s="98"/>
    </row>
    <row r="22" spans="1:12" ht="34" x14ac:dyDescent="0.2">
      <c r="A22" s="41" t="s">
        <v>118</v>
      </c>
      <c r="B22" s="43" t="s">
        <v>152</v>
      </c>
      <c r="C22" s="44" t="s">
        <v>153</v>
      </c>
      <c r="D22" s="44" t="s">
        <v>154</v>
      </c>
      <c r="E22" s="45">
        <f>SUM(G22:J22)</f>
        <v>3</v>
      </c>
      <c r="F22" s="45"/>
      <c r="G22" s="45">
        <v>1</v>
      </c>
      <c r="H22" s="45">
        <v>1</v>
      </c>
      <c r="I22" s="45">
        <v>1</v>
      </c>
      <c r="J22" s="45">
        <v>0</v>
      </c>
      <c r="K22" s="71">
        <v>0</v>
      </c>
      <c r="L22" s="74">
        <f t="shared" si="1"/>
        <v>0</v>
      </c>
    </row>
    <row r="23" spans="1:12" ht="17" x14ac:dyDescent="0.2">
      <c r="A23" s="41" t="s">
        <v>118</v>
      </c>
      <c r="B23" s="43" t="s">
        <v>152</v>
      </c>
      <c r="C23" s="44" t="s">
        <v>155</v>
      </c>
      <c r="D23" s="44" t="s">
        <v>156</v>
      </c>
      <c r="E23" s="45">
        <f>SUM(G23:J23)</f>
        <v>6</v>
      </c>
      <c r="F23" s="45"/>
      <c r="G23" s="45">
        <v>2</v>
      </c>
      <c r="H23" s="45">
        <v>2</v>
      </c>
      <c r="I23" s="45">
        <v>2</v>
      </c>
      <c r="J23" s="45">
        <v>0</v>
      </c>
      <c r="K23" s="71">
        <v>0</v>
      </c>
      <c r="L23" s="74">
        <f t="shared" si="1"/>
        <v>0</v>
      </c>
    </row>
    <row r="24" spans="1:12" ht="32.5" customHeight="1" x14ac:dyDescent="0.2">
      <c r="A24" s="41" t="s">
        <v>118</v>
      </c>
      <c r="B24" s="43" t="s">
        <v>152</v>
      </c>
      <c r="C24" s="44" t="s">
        <v>157</v>
      </c>
      <c r="D24" s="44" t="s">
        <v>158</v>
      </c>
      <c r="E24" s="45">
        <f>SUM(G24:J24)</f>
        <v>6</v>
      </c>
      <c r="F24" s="45"/>
      <c r="G24" s="45">
        <v>2</v>
      </c>
      <c r="H24" s="45">
        <v>2</v>
      </c>
      <c r="I24" s="45">
        <v>2</v>
      </c>
      <c r="J24" s="45">
        <v>0</v>
      </c>
      <c r="K24" s="71">
        <v>0</v>
      </c>
      <c r="L24" s="74">
        <f t="shared" si="1"/>
        <v>0</v>
      </c>
    </row>
    <row r="25" spans="1:12" x14ac:dyDescent="0.2">
      <c r="A25" s="65"/>
      <c r="B25" s="42" t="s">
        <v>375</v>
      </c>
      <c r="C25" s="43"/>
      <c r="D25" s="44"/>
      <c r="E25" s="45"/>
      <c r="F25" s="45"/>
      <c r="G25" s="45"/>
      <c r="H25" s="45"/>
      <c r="I25" s="45"/>
      <c r="J25" s="45"/>
      <c r="K25" s="96"/>
      <c r="L25" s="98"/>
    </row>
    <row r="26" spans="1:12" ht="17" x14ac:dyDescent="0.2">
      <c r="A26" s="65" t="s">
        <v>118</v>
      </c>
      <c r="B26" s="42" t="s">
        <v>376</v>
      </c>
      <c r="C26" s="42" t="s">
        <v>377</v>
      </c>
      <c r="D26" s="53" t="s">
        <v>378</v>
      </c>
      <c r="E26" s="45">
        <f t="shared" ref="E26:E28" si="4">SUM(G26:J26)</f>
        <v>128</v>
      </c>
      <c r="F26" s="45"/>
      <c r="G26" s="45">
        <v>128</v>
      </c>
      <c r="H26" s="45" t="s">
        <v>117</v>
      </c>
      <c r="I26" s="45" t="s">
        <v>117</v>
      </c>
      <c r="J26" s="45" t="s">
        <v>117</v>
      </c>
      <c r="K26" s="71">
        <v>0</v>
      </c>
      <c r="L26" s="74">
        <f t="shared" si="1"/>
        <v>0</v>
      </c>
    </row>
    <row r="27" spans="1:12" ht="17" x14ac:dyDescent="0.2">
      <c r="A27" s="65" t="s">
        <v>118</v>
      </c>
      <c r="B27" s="42" t="s">
        <v>376</v>
      </c>
      <c r="C27" s="42" t="s">
        <v>377</v>
      </c>
      <c r="D27" s="53" t="s">
        <v>379</v>
      </c>
      <c r="E27" s="45">
        <f t="shared" si="4"/>
        <v>128</v>
      </c>
      <c r="F27" s="45"/>
      <c r="G27" s="45">
        <v>128</v>
      </c>
      <c r="H27" s="45" t="s">
        <v>117</v>
      </c>
      <c r="I27" s="45" t="s">
        <v>117</v>
      </c>
      <c r="J27" s="45" t="s">
        <v>117</v>
      </c>
      <c r="K27" s="71">
        <v>0</v>
      </c>
      <c r="L27" s="74">
        <f t="shared" si="1"/>
        <v>0</v>
      </c>
    </row>
    <row r="28" spans="1:12" ht="17" x14ac:dyDescent="0.2">
      <c r="A28" s="65" t="s">
        <v>118</v>
      </c>
      <c r="B28" s="42" t="s">
        <v>376</v>
      </c>
      <c r="C28" s="42" t="s">
        <v>377</v>
      </c>
      <c r="D28" s="53" t="s">
        <v>380</v>
      </c>
      <c r="E28" s="45">
        <f t="shared" si="4"/>
        <v>128</v>
      </c>
      <c r="F28" s="45"/>
      <c r="G28" s="45">
        <v>128</v>
      </c>
      <c r="H28" s="45" t="s">
        <v>117</v>
      </c>
      <c r="I28" s="45" t="s">
        <v>117</v>
      </c>
      <c r="J28" s="45" t="s">
        <v>117</v>
      </c>
      <c r="K28" s="71">
        <v>0</v>
      </c>
      <c r="L28" s="74">
        <f t="shared" si="1"/>
        <v>0</v>
      </c>
    </row>
    <row r="29" spans="1:12" ht="17" x14ac:dyDescent="0.2">
      <c r="A29" s="65" t="s">
        <v>118</v>
      </c>
      <c r="B29" s="42" t="s">
        <v>381</v>
      </c>
      <c r="C29" s="42"/>
      <c r="D29" s="53"/>
      <c r="E29" s="54"/>
      <c r="F29" s="54"/>
      <c r="G29" s="54"/>
      <c r="H29" s="54"/>
      <c r="I29" s="54"/>
      <c r="J29" s="54"/>
      <c r="K29" s="96"/>
      <c r="L29" s="98"/>
    </row>
    <row r="30" spans="1:12" ht="34" x14ac:dyDescent="0.2">
      <c r="A30" s="65" t="s">
        <v>118</v>
      </c>
      <c r="B30" s="43" t="s">
        <v>48</v>
      </c>
      <c r="C30" s="43" t="s">
        <v>49</v>
      </c>
      <c r="D30" s="44" t="s">
        <v>382</v>
      </c>
      <c r="E30" s="45">
        <f t="shared" ref="E30:E32" si="5">SUM(G30:J30)</f>
        <v>10</v>
      </c>
      <c r="F30" s="45"/>
      <c r="G30" s="66">
        <v>4</v>
      </c>
      <c r="H30" s="66">
        <v>3</v>
      </c>
      <c r="I30" s="66">
        <v>3</v>
      </c>
      <c r="J30" s="66">
        <v>0</v>
      </c>
      <c r="K30" s="71">
        <v>0</v>
      </c>
      <c r="L30" s="74">
        <f t="shared" si="1"/>
        <v>0</v>
      </c>
    </row>
    <row r="31" spans="1:12" ht="17" x14ac:dyDescent="0.2">
      <c r="A31" s="65" t="s">
        <v>118</v>
      </c>
      <c r="B31" s="43" t="s">
        <v>50</v>
      </c>
      <c r="C31" s="43">
        <v>156032</v>
      </c>
      <c r="D31" s="44" t="s">
        <v>383</v>
      </c>
      <c r="E31" s="45">
        <f t="shared" si="5"/>
        <v>8</v>
      </c>
      <c r="F31" s="45"/>
      <c r="G31" s="66">
        <v>4</v>
      </c>
      <c r="H31" s="66">
        <v>2</v>
      </c>
      <c r="I31" s="66">
        <v>2</v>
      </c>
      <c r="J31" s="66">
        <v>0</v>
      </c>
      <c r="K31" s="71">
        <v>0</v>
      </c>
      <c r="L31" s="74">
        <f>E31*K31</f>
        <v>0</v>
      </c>
    </row>
    <row r="32" spans="1:12" ht="17" x14ac:dyDescent="0.2">
      <c r="A32" s="65" t="s">
        <v>118</v>
      </c>
      <c r="B32" s="43" t="s">
        <v>50</v>
      </c>
      <c r="C32" s="43" t="s">
        <v>51</v>
      </c>
      <c r="D32" s="44" t="s">
        <v>52</v>
      </c>
      <c r="E32" s="45">
        <f t="shared" si="5"/>
        <v>54</v>
      </c>
      <c r="F32" s="45"/>
      <c r="G32" s="66">
        <v>27</v>
      </c>
      <c r="H32" s="66">
        <v>16</v>
      </c>
      <c r="I32" s="66">
        <v>11</v>
      </c>
      <c r="J32" s="66">
        <v>0</v>
      </c>
      <c r="K32" s="71">
        <v>0</v>
      </c>
      <c r="L32" s="74">
        <f t="shared" ref="L32:L40" si="6">E32*K32</f>
        <v>0</v>
      </c>
    </row>
    <row r="33" spans="1:13" ht="17" x14ac:dyDescent="0.2">
      <c r="A33" s="65" t="s">
        <v>118</v>
      </c>
      <c r="B33" s="42" t="s">
        <v>384</v>
      </c>
      <c r="C33" s="43"/>
      <c r="D33" s="44"/>
      <c r="E33" s="45"/>
      <c r="F33" s="45"/>
      <c r="G33" s="45"/>
      <c r="H33" s="45"/>
      <c r="I33" s="45"/>
      <c r="J33" s="45"/>
      <c r="K33" s="96"/>
      <c r="L33" s="98"/>
    </row>
    <row r="34" spans="1:13" ht="17" x14ac:dyDescent="0.2">
      <c r="A34" s="65" t="s">
        <v>118</v>
      </c>
      <c r="B34" s="43" t="s">
        <v>385</v>
      </c>
      <c r="C34" s="43" t="s">
        <v>386</v>
      </c>
      <c r="D34" s="44" t="s">
        <v>387</v>
      </c>
      <c r="E34" s="45">
        <v>25</v>
      </c>
      <c r="F34" s="45"/>
      <c r="G34" s="45" t="s">
        <v>117</v>
      </c>
      <c r="H34" s="45" t="s">
        <v>117</v>
      </c>
      <c r="I34" s="45" t="s">
        <v>117</v>
      </c>
      <c r="J34" s="45" t="s">
        <v>117</v>
      </c>
      <c r="K34" s="71">
        <v>0</v>
      </c>
      <c r="L34" s="74">
        <f t="shared" si="6"/>
        <v>0</v>
      </c>
    </row>
    <row r="35" spans="1:13" ht="17" x14ac:dyDescent="0.2">
      <c r="A35" s="65" t="s">
        <v>118</v>
      </c>
      <c r="B35" s="43" t="s">
        <v>385</v>
      </c>
      <c r="C35" s="43" t="s">
        <v>388</v>
      </c>
      <c r="D35" s="44" t="s">
        <v>389</v>
      </c>
      <c r="E35" s="45">
        <v>25</v>
      </c>
      <c r="F35" s="45"/>
      <c r="G35" s="45" t="s">
        <v>117</v>
      </c>
      <c r="H35" s="45" t="s">
        <v>117</v>
      </c>
      <c r="I35" s="45" t="s">
        <v>117</v>
      </c>
      <c r="J35" s="45" t="s">
        <v>117</v>
      </c>
      <c r="K35" s="71">
        <v>0</v>
      </c>
      <c r="L35" s="74">
        <f t="shared" si="6"/>
        <v>0</v>
      </c>
    </row>
    <row r="36" spans="1:13" ht="17" x14ac:dyDescent="0.2">
      <c r="A36" s="65" t="s">
        <v>118</v>
      </c>
      <c r="B36" s="43" t="s">
        <v>385</v>
      </c>
      <c r="C36" s="43" t="s">
        <v>390</v>
      </c>
      <c r="D36" s="44" t="s">
        <v>391</v>
      </c>
      <c r="E36" s="45">
        <v>10</v>
      </c>
      <c r="F36" s="45"/>
      <c r="G36" s="45" t="s">
        <v>117</v>
      </c>
      <c r="H36" s="45" t="s">
        <v>117</v>
      </c>
      <c r="I36" s="45" t="s">
        <v>117</v>
      </c>
      <c r="J36" s="45" t="s">
        <v>117</v>
      </c>
      <c r="K36" s="71">
        <v>0</v>
      </c>
      <c r="L36" s="74">
        <f t="shared" si="6"/>
        <v>0</v>
      </c>
    </row>
    <row r="37" spans="1:13" ht="17" x14ac:dyDescent="0.2">
      <c r="A37" s="65" t="s">
        <v>118</v>
      </c>
      <c r="B37" s="43" t="s">
        <v>385</v>
      </c>
      <c r="C37" s="43" t="s">
        <v>392</v>
      </c>
      <c r="D37" s="44" t="s">
        <v>393</v>
      </c>
      <c r="E37" s="45">
        <v>250</v>
      </c>
      <c r="F37" s="45"/>
      <c r="G37" s="45" t="s">
        <v>117</v>
      </c>
      <c r="H37" s="45" t="s">
        <v>117</v>
      </c>
      <c r="I37" s="45" t="s">
        <v>117</v>
      </c>
      <c r="J37" s="45" t="s">
        <v>117</v>
      </c>
      <c r="K37" s="71">
        <v>0</v>
      </c>
      <c r="L37" s="74">
        <f t="shared" si="6"/>
        <v>0</v>
      </c>
    </row>
    <row r="38" spans="1:13" ht="17" x14ac:dyDescent="0.2">
      <c r="A38" s="65" t="s">
        <v>118</v>
      </c>
      <c r="B38" s="43" t="s">
        <v>385</v>
      </c>
      <c r="C38" s="43" t="s">
        <v>394</v>
      </c>
      <c r="D38" s="44" t="s">
        <v>395</v>
      </c>
      <c r="E38" s="45">
        <v>250</v>
      </c>
      <c r="F38" s="45"/>
      <c r="G38" s="45" t="s">
        <v>117</v>
      </c>
      <c r="H38" s="45" t="s">
        <v>117</v>
      </c>
      <c r="I38" s="45" t="s">
        <v>117</v>
      </c>
      <c r="J38" s="45" t="s">
        <v>117</v>
      </c>
      <c r="K38" s="71">
        <v>0</v>
      </c>
      <c r="L38" s="74">
        <f t="shared" si="6"/>
        <v>0</v>
      </c>
    </row>
    <row r="39" spans="1:13" ht="17" x14ac:dyDescent="0.2">
      <c r="A39" s="65" t="s">
        <v>118</v>
      </c>
      <c r="B39" s="43" t="s">
        <v>385</v>
      </c>
      <c r="C39" s="43" t="s">
        <v>396</v>
      </c>
      <c r="D39" s="44" t="s">
        <v>397</v>
      </c>
      <c r="E39" s="45">
        <v>500</v>
      </c>
      <c r="F39" s="45"/>
      <c r="G39" s="45" t="s">
        <v>117</v>
      </c>
      <c r="H39" s="45" t="s">
        <v>117</v>
      </c>
      <c r="I39" s="45" t="s">
        <v>117</v>
      </c>
      <c r="J39" s="45" t="s">
        <v>117</v>
      </c>
      <c r="K39" s="71">
        <v>0</v>
      </c>
      <c r="L39" s="74">
        <f t="shared" si="6"/>
        <v>0</v>
      </c>
    </row>
    <row r="40" spans="1:13" ht="17" x14ac:dyDescent="0.2">
      <c r="A40" s="65" t="s">
        <v>118</v>
      </c>
      <c r="B40" s="43" t="s">
        <v>385</v>
      </c>
      <c r="C40" s="43" t="s">
        <v>398</v>
      </c>
      <c r="D40" s="44" t="s">
        <v>399</v>
      </c>
      <c r="E40" s="45">
        <v>500</v>
      </c>
      <c r="F40" s="45"/>
      <c r="G40" s="45" t="s">
        <v>117</v>
      </c>
      <c r="H40" s="45" t="s">
        <v>117</v>
      </c>
      <c r="I40" s="45" t="s">
        <v>117</v>
      </c>
      <c r="J40" s="45" t="s">
        <v>117</v>
      </c>
      <c r="K40" s="71">
        <v>0</v>
      </c>
      <c r="L40" s="74">
        <f t="shared" si="6"/>
        <v>0</v>
      </c>
    </row>
    <row r="41" spans="1:13" ht="20" customHeight="1" x14ac:dyDescent="0.2">
      <c r="C41" s="51"/>
    </row>
    <row r="42" spans="1:13" ht="18" thickBot="1" x14ac:dyDescent="0.25">
      <c r="K42" s="77" t="s">
        <v>444</v>
      </c>
      <c r="L42" s="95">
        <v>0</v>
      </c>
    </row>
    <row r="43" spans="1:13" ht="18" thickBot="1" x14ac:dyDescent="0.25">
      <c r="J43" s="75"/>
      <c r="K43" s="99" t="s">
        <v>430</v>
      </c>
      <c r="L43" s="100">
        <f>SUM(L3:L42)</f>
        <v>0</v>
      </c>
      <c r="M43" s="76"/>
    </row>
    <row r="44" spans="1:13" x14ac:dyDescent="0.2">
      <c r="K44" s="79"/>
      <c r="L44" s="80"/>
    </row>
  </sheetData>
  <sheetProtection selectLockedCells="1"/>
  <printOptions horizontalCentered="1"/>
  <pageMargins left="0.25" right="0.25" top="0.5" bottom="0.5" header="0.3" footer="0.3"/>
  <pageSetup scale="57" orientation="landscape"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05DA5-47E0-D441-B288-8C38375D2EAD}">
  <sheetPr codeName="Sheet6"/>
  <dimension ref="A1:N100"/>
  <sheetViews>
    <sheetView zoomScaleNormal="100" zoomScaleSheetLayoutView="80" workbookViewId="0">
      <pane ySplit="1" topLeftCell="A81" activePane="bottomLeft" state="frozen"/>
      <selection pane="bottomLeft" activeCell="L100" sqref="L100"/>
    </sheetView>
    <sheetView workbookViewId="1"/>
  </sheetViews>
  <sheetFormatPr baseColWidth="10" defaultColWidth="12" defaultRowHeight="16" x14ac:dyDescent="0.2"/>
  <cols>
    <col min="1" max="1" width="12" style="38"/>
    <col min="2" max="2" width="31.5" style="46" customWidth="1"/>
    <col min="3" max="3" width="27.83203125" style="46" customWidth="1"/>
    <col min="4" max="4" width="73.5" style="51" customWidth="1"/>
    <col min="5" max="5" width="9.33203125" style="52" bestFit="1" customWidth="1"/>
    <col min="6" max="6" width="4.1640625" style="52" customWidth="1"/>
    <col min="7" max="7" width="12" style="52" customWidth="1"/>
    <col min="8" max="10" width="12" style="52"/>
    <col min="11" max="11" width="12" style="71"/>
    <col min="12" max="12" width="12" style="73"/>
    <col min="13" max="13" width="26" style="46" customWidth="1"/>
    <col min="14" max="14" width="32.1640625" style="46" customWidth="1"/>
    <col min="15" max="16384" width="12" style="46"/>
  </cols>
  <sheetData>
    <row r="1" spans="1:14" s="39" customFormat="1" ht="34" x14ac:dyDescent="0.2">
      <c r="A1" s="38" t="s">
        <v>81</v>
      </c>
      <c r="B1" s="39" t="s">
        <v>82</v>
      </c>
      <c r="C1" s="39" t="s">
        <v>83</v>
      </c>
      <c r="D1" s="40" t="s">
        <v>47</v>
      </c>
      <c r="E1" s="39" t="s">
        <v>84</v>
      </c>
      <c r="G1" s="40" t="s">
        <v>85</v>
      </c>
      <c r="H1" s="40" t="s">
        <v>86</v>
      </c>
      <c r="I1" s="40" t="s">
        <v>87</v>
      </c>
      <c r="J1" s="40" t="s">
        <v>88</v>
      </c>
      <c r="K1" s="67" t="s">
        <v>400</v>
      </c>
      <c r="L1" s="72" t="s">
        <v>84</v>
      </c>
      <c r="M1" s="38" t="s">
        <v>401</v>
      </c>
      <c r="N1" s="39" t="s">
        <v>78</v>
      </c>
    </row>
    <row r="2" spans="1:14" s="38" customFormat="1" ht="17" x14ac:dyDescent="0.2">
      <c r="A2" s="41" t="s">
        <v>159</v>
      </c>
      <c r="B2" s="42" t="s">
        <v>160</v>
      </c>
      <c r="C2" s="43"/>
      <c r="D2" s="44"/>
      <c r="E2" s="45"/>
      <c r="F2" s="45"/>
      <c r="G2" s="45"/>
      <c r="H2" s="45"/>
      <c r="I2" s="45"/>
      <c r="J2" s="45"/>
      <c r="K2" s="96"/>
      <c r="L2" s="97"/>
      <c r="M2" s="46"/>
      <c r="N2" s="46"/>
    </row>
    <row r="3" spans="1:14" s="38" customFormat="1" ht="34" x14ac:dyDescent="0.2">
      <c r="A3" s="41" t="s">
        <v>159</v>
      </c>
      <c r="B3" s="42" t="s">
        <v>161</v>
      </c>
      <c r="C3" s="53" t="s">
        <v>162</v>
      </c>
      <c r="D3" s="55" t="s">
        <v>163</v>
      </c>
      <c r="E3" s="54">
        <f>SUM(G3:J3)</f>
        <v>2</v>
      </c>
      <c r="F3" s="54"/>
      <c r="G3" s="54">
        <v>1</v>
      </c>
      <c r="H3" s="54">
        <v>1</v>
      </c>
      <c r="I3" s="54">
        <v>0</v>
      </c>
      <c r="J3" s="54">
        <v>0</v>
      </c>
      <c r="K3" s="71">
        <v>0</v>
      </c>
      <c r="L3" s="74">
        <f>E3*K3</f>
        <v>0</v>
      </c>
      <c r="M3" s="46"/>
      <c r="N3" s="46"/>
    </row>
    <row r="4" spans="1:14" s="38" customFormat="1" ht="17" x14ac:dyDescent="0.2">
      <c r="A4" s="41" t="s">
        <v>159</v>
      </c>
      <c r="B4" s="43" t="s">
        <v>161</v>
      </c>
      <c r="C4" s="43" t="s">
        <v>164</v>
      </c>
      <c r="D4" s="44" t="s">
        <v>165</v>
      </c>
      <c r="E4" s="45"/>
      <c r="F4" s="45"/>
      <c r="G4" s="45">
        <v>1</v>
      </c>
      <c r="H4" s="45">
        <v>1</v>
      </c>
      <c r="I4" s="45">
        <v>0</v>
      </c>
      <c r="J4" s="45">
        <v>0</v>
      </c>
      <c r="K4" s="96"/>
      <c r="L4" s="98"/>
      <c r="M4" s="46"/>
      <c r="N4" s="46"/>
    </row>
    <row r="5" spans="1:14" s="38" customFormat="1" ht="17" x14ac:dyDescent="0.2">
      <c r="A5" s="41" t="s">
        <v>159</v>
      </c>
      <c r="B5" s="43" t="s">
        <v>161</v>
      </c>
      <c r="C5" s="43" t="s">
        <v>166</v>
      </c>
      <c r="D5" s="44" t="s">
        <v>167</v>
      </c>
      <c r="E5" s="45"/>
      <c r="F5" s="45"/>
      <c r="G5" s="45">
        <v>1</v>
      </c>
      <c r="H5" s="45">
        <v>1</v>
      </c>
      <c r="I5" s="45">
        <v>0</v>
      </c>
      <c r="J5" s="45">
        <v>0</v>
      </c>
      <c r="K5" s="96"/>
      <c r="L5" s="98"/>
      <c r="M5" s="46"/>
      <c r="N5" s="46"/>
    </row>
    <row r="6" spans="1:14" s="38" customFormat="1" ht="17" x14ac:dyDescent="0.2">
      <c r="A6" s="41"/>
      <c r="B6" s="43"/>
      <c r="C6" s="43" t="s">
        <v>168</v>
      </c>
      <c r="D6" s="44" t="s">
        <v>169</v>
      </c>
      <c r="E6" s="45"/>
      <c r="F6" s="45"/>
      <c r="G6" s="45"/>
      <c r="H6" s="45"/>
      <c r="I6" s="45"/>
      <c r="J6" s="45"/>
      <c r="K6" s="96"/>
      <c r="L6" s="98"/>
      <c r="M6" s="46"/>
      <c r="N6" s="46"/>
    </row>
    <row r="7" spans="1:14" s="38" customFormat="1" ht="17" x14ac:dyDescent="0.2">
      <c r="A7" s="41" t="s">
        <v>159</v>
      </c>
      <c r="B7" s="43" t="s">
        <v>161</v>
      </c>
      <c r="C7" s="43" t="s">
        <v>170</v>
      </c>
      <c r="D7" s="44" t="s">
        <v>171</v>
      </c>
      <c r="E7" s="45"/>
      <c r="F7" s="45"/>
      <c r="G7" s="45">
        <v>1</v>
      </c>
      <c r="H7" s="45">
        <v>1</v>
      </c>
      <c r="I7" s="45">
        <v>0</v>
      </c>
      <c r="J7" s="45">
        <v>0</v>
      </c>
      <c r="K7" s="96"/>
      <c r="L7" s="98"/>
      <c r="M7" s="46"/>
      <c r="N7" s="46"/>
    </row>
    <row r="8" spans="1:14" s="38" customFormat="1" ht="34" x14ac:dyDescent="0.2">
      <c r="A8" s="41" t="s">
        <v>159</v>
      </c>
      <c r="B8" s="43" t="s">
        <v>161</v>
      </c>
      <c r="C8" s="43" t="s">
        <v>172</v>
      </c>
      <c r="D8" s="44" t="s">
        <v>173</v>
      </c>
      <c r="E8" s="45"/>
      <c r="F8" s="45"/>
      <c r="G8" s="45">
        <v>1</v>
      </c>
      <c r="H8" s="45">
        <v>1</v>
      </c>
      <c r="I8" s="45">
        <v>0</v>
      </c>
      <c r="J8" s="45">
        <v>0</v>
      </c>
      <c r="K8" s="96"/>
      <c r="L8" s="98"/>
      <c r="M8" s="46"/>
      <c r="N8" s="46"/>
    </row>
    <row r="9" spans="1:14" s="38" customFormat="1" ht="17" x14ac:dyDescent="0.2">
      <c r="A9" s="41" t="s">
        <v>159</v>
      </c>
      <c r="B9" s="43" t="s">
        <v>161</v>
      </c>
      <c r="C9" s="43" t="s">
        <v>174</v>
      </c>
      <c r="D9" s="44" t="s">
        <v>175</v>
      </c>
      <c r="E9" s="45"/>
      <c r="F9" s="45"/>
      <c r="G9" s="45">
        <v>1</v>
      </c>
      <c r="H9" s="45">
        <v>1</v>
      </c>
      <c r="I9" s="45">
        <v>0</v>
      </c>
      <c r="J9" s="45">
        <v>0</v>
      </c>
      <c r="K9" s="96"/>
      <c r="L9" s="98"/>
      <c r="M9" s="46"/>
      <c r="N9" s="46"/>
    </row>
    <row r="10" spans="1:14" s="38" customFormat="1" ht="17" x14ac:dyDescent="0.2">
      <c r="A10" s="41" t="s">
        <v>159</v>
      </c>
      <c r="B10" s="43" t="s">
        <v>161</v>
      </c>
      <c r="C10" s="43" t="s">
        <v>176</v>
      </c>
      <c r="D10" s="44" t="s">
        <v>177</v>
      </c>
      <c r="E10" s="45"/>
      <c r="F10" s="45"/>
      <c r="G10" s="45">
        <v>1</v>
      </c>
      <c r="H10" s="45">
        <v>1</v>
      </c>
      <c r="I10" s="45">
        <v>0</v>
      </c>
      <c r="J10" s="45">
        <v>0</v>
      </c>
      <c r="K10" s="96"/>
      <c r="L10" s="98"/>
      <c r="M10" s="46"/>
      <c r="N10" s="46"/>
    </row>
    <row r="11" spans="1:14" s="38" customFormat="1" ht="17" x14ac:dyDescent="0.2">
      <c r="A11" s="41" t="s">
        <v>159</v>
      </c>
      <c r="B11" s="43" t="s">
        <v>161</v>
      </c>
      <c r="C11" s="43" t="s">
        <v>178</v>
      </c>
      <c r="D11" s="44" t="s">
        <v>179</v>
      </c>
      <c r="E11" s="45"/>
      <c r="F11" s="45"/>
      <c r="G11" s="45">
        <v>1</v>
      </c>
      <c r="H11" s="45">
        <v>1</v>
      </c>
      <c r="I11" s="45">
        <v>0</v>
      </c>
      <c r="J11" s="45">
        <v>0</v>
      </c>
      <c r="K11" s="96"/>
      <c r="L11" s="98"/>
      <c r="M11" s="46"/>
      <c r="N11" s="46"/>
    </row>
    <row r="12" spans="1:14" s="38" customFormat="1" ht="17" x14ac:dyDescent="0.2">
      <c r="A12" s="41" t="s">
        <v>159</v>
      </c>
      <c r="B12" s="43" t="s">
        <v>161</v>
      </c>
      <c r="C12" s="43" t="s">
        <v>180</v>
      </c>
      <c r="D12" s="44" t="s">
        <v>181</v>
      </c>
      <c r="E12" s="45"/>
      <c r="F12" s="45"/>
      <c r="G12" s="45">
        <v>1</v>
      </c>
      <c r="H12" s="45">
        <v>1</v>
      </c>
      <c r="I12" s="45">
        <v>0</v>
      </c>
      <c r="J12" s="45">
        <v>0</v>
      </c>
      <c r="K12" s="96"/>
      <c r="L12" s="98"/>
      <c r="M12" s="46"/>
      <c r="N12" s="46"/>
    </row>
    <row r="13" spans="1:14" s="38" customFormat="1" ht="17" x14ac:dyDescent="0.2">
      <c r="A13" s="41" t="s">
        <v>159</v>
      </c>
      <c r="B13" s="43" t="s">
        <v>161</v>
      </c>
      <c r="C13" s="43" t="s">
        <v>182</v>
      </c>
      <c r="D13" s="44" t="s">
        <v>183</v>
      </c>
      <c r="E13" s="45"/>
      <c r="F13" s="45"/>
      <c r="G13" s="45">
        <v>16</v>
      </c>
      <c r="H13" s="45">
        <v>16</v>
      </c>
      <c r="I13" s="45">
        <v>0</v>
      </c>
      <c r="J13" s="45">
        <v>0</v>
      </c>
      <c r="K13" s="96"/>
      <c r="L13" s="98"/>
      <c r="M13" s="46"/>
      <c r="N13" s="46"/>
    </row>
    <row r="14" spans="1:14" s="38" customFormat="1" ht="17" x14ac:dyDescent="0.2">
      <c r="A14" s="41" t="s">
        <v>159</v>
      </c>
      <c r="B14" s="43" t="s">
        <v>161</v>
      </c>
      <c r="C14" s="43" t="s">
        <v>184</v>
      </c>
      <c r="D14" s="44" t="s">
        <v>185</v>
      </c>
      <c r="E14" s="45"/>
      <c r="F14" s="45"/>
      <c r="G14" s="45">
        <v>1</v>
      </c>
      <c r="H14" s="45">
        <v>1</v>
      </c>
      <c r="I14" s="45">
        <v>0</v>
      </c>
      <c r="J14" s="45">
        <v>0</v>
      </c>
      <c r="K14" s="96"/>
      <c r="L14" s="98"/>
      <c r="M14" s="46"/>
      <c r="N14" s="46"/>
    </row>
    <row r="15" spans="1:14" s="38" customFormat="1" ht="17" x14ac:dyDescent="0.2">
      <c r="A15" s="41" t="s">
        <v>159</v>
      </c>
      <c r="B15" s="43" t="s">
        <v>161</v>
      </c>
      <c r="C15" s="43" t="s">
        <v>186</v>
      </c>
      <c r="D15" s="44" t="s">
        <v>187</v>
      </c>
      <c r="E15" s="45"/>
      <c r="F15" s="45"/>
      <c r="G15" s="45">
        <v>2</v>
      </c>
      <c r="H15" s="45">
        <v>2</v>
      </c>
      <c r="I15" s="45">
        <v>0</v>
      </c>
      <c r="J15" s="45">
        <v>0</v>
      </c>
      <c r="K15" s="96"/>
      <c r="L15" s="98"/>
      <c r="M15" s="46"/>
      <c r="N15" s="46"/>
    </row>
    <row r="16" spans="1:14" s="38" customFormat="1" ht="17" x14ac:dyDescent="0.2">
      <c r="A16" s="41" t="s">
        <v>159</v>
      </c>
      <c r="B16" s="42" t="s">
        <v>161</v>
      </c>
      <c r="C16" s="53" t="s">
        <v>188</v>
      </c>
      <c r="D16" s="55" t="s">
        <v>189</v>
      </c>
      <c r="E16" s="54">
        <f>SUM(G16:J16)</f>
        <v>18</v>
      </c>
      <c r="F16" s="45"/>
      <c r="G16" s="54">
        <v>8</v>
      </c>
      <c r="H16" s="54">
        <v>8</v>
      </c>
      <c r="I16" s="54">
        <v>0</v>
      </c>
      <c r="J16" s="54">
        <v>2</v>
      </c>
      <c r="K16" s="71">
        <v>0</v>
      </c>
      <c r="L16" s="74">
        <f>E16*K16</f>
        <v>0</v>
      </c>
      <c r="M16" s="46"/>
      <c r="N16" s="46"/>
    </row>
    <row r="17" spans="1:14" s="38" customFormat="1" ht="17" x14ac:dyDescent="0.2">
      <c r="A17" s="41" t="s">
        <v>159</v>
      </c>
      <c r="B17" s="43" t="s">
        <v>161</v>
      </c>
      <c r="C17" s="43"/>
      <c r="D17" s="44" t="s">
        <v>190</v>
      </c>
      <c r="E17" s="54"/>
      <c r="F17" s="45"/>
      <c r="G17" s="45">
        <v>8</v>
      </c>
      <c r="H17" s="45">
        <v>8</v>
      </c>
      <c r="I17" s="45">
        <v>0</v>
      </c>
      <c r="J17" s="45">
        <v>2</v>
      </c>
      <c r="K17" s="96"/>
      <c r="L17" s="98"/>
      <c r="M17" s="46"/>
      <c r="N17" s="46"/>
    </row>
    <row r="18" spans="1:14" s="38" customFormat="1" ht="18" thickBot="1" x14ac:dyDescent="0.25">
      <c r="A18" s="41" t="s">
        <v>159</v>
      </c>
      <c r="B18" s="42" t="s">
        <v>161</v>
      </c>
      <c r="C18" s="53" t="s">
        <v>191</v>
      </c>
      <c r="D18" s="55" t="s">
        <v>192</v>
      </c>
      <c r="E18" s="54">
        <f>SUM(G18:J18)</f>
        <v>2</v>
      </c>
      <c r="F18" s="45"/>
      <c r="G18" s="45">
        <v>1</v>
      </c>
      <c r="H18" s="45">
        <v>1</v>
      </c>
      <c r="I18" s="45">
        <v>0</v>
      </c>
      <c r="J18" s="45">
        <v>0</v>
      </c>
      <c r="K18" s="71">
        <v>0</v>
      </c>
      <c r="L18" s="74">
        <f>E18*K18</f>
        <v>0</v>
      </c>
      <c r="M18" s="46"/>
      <c r="N18" s="46"/>
    </row>
    <row r="19" spans="1:14" s="38" customFormat="1" ht="18" thickBot="1" x14ac:dyDescent="0.25">
      <c r="A19" s="41" t="s">
        <v>159</v>
      </c>
      <c r="B19" s="43" t="s">
        <v>161</v>
      </c>
      <c r="C19" s="43" t="s">
        <v>193</v>
      </c>
      <c r="D19" s="44" t="s">
        <v>194</v>
      </c>
      <c r="E19" s="45"/>
      <c r="F19" s="45"/>
      <c r="G19" s="45">
        <v>1</v>
      </c>
      <c r="H19" s="45">
        <v>1</v>
      </c>
      <c r="I19" s="45">
        <v>0</v>
      </c>
      <c r="J19" s="45">
        <v>0</v>
      </c>
      <c r="K19" s="101"/>
      <c r="L19" s="102"/>
      <c r="M19" s="46"/>
      <c r="N19" s="46"/>
    </row>
    <row r="20" spans="1:14" s="38" customFormat="1" ht="17" x14ac:dyDescent="0.2">
      <c r="A20" s="41" t="s">
        <v>159</v>
      </c>
      <c r="B20" s="43" t="s">
        <v>161</v>
      </c>
      <c r="C20" s="43" t="s">
        <v>195</v>
      </c>
      <c r="D20" s="44" t="s">
        <v>196</v>
      </c>
      <c r="E20" s="45"/>
      <c r="F20" s="45"/>
      <c r="G20" s="45">
        <v>1</v>
      </c>
      <c r="H20" s="45">
        <v>1</v>
      </c>
      <c r="I20" s="45">
        <v>0</v>
      </c>
      <c r="J20" s="45">
        <v>0</v>
      </c>
      <c r="K20" s="103"/>
      <c r="L20" s="104"/>
      <c r="M20" s="46"/>
      <c r="N20" s="46"/>
    </row>
    <row r="21" spans="1:14" s="38" customFormat="1" ht="17" x14ac:dyDescent="0.2">
      <c r="A21" s="41" t="s">
        <v>159</v>
      </c>
      <c r="B21" s="43" t="s">
        <v>161</v>
      </c>
      <c r="C21" s="43" t="s">
        <v>197</v>
      </c>
      <c r="D21" s="44" t="s">
        <v>198</v>
      </c>
      <c r="E21" s="45"/>
      <c r="F21" s="45"/>
      <c r="G21" s="45">
        <v>1</v>
      </c>
      <c r="H21" s="45">
        <v>1</v>
      </c>
      <c r="I21" s="45">
        <v>0</v>
      </c>
      <c r="J21" s="45">
        <v>0</v>
      </c>
      <c r="K21" s="96"/>
      <c r="L21" s="97"/>
      <c r="M21" s="46"/>
      <c r="N21" s="46"/>
    </row>
    <row r="22" spans="1:14" s="38" customFormat="1" ht="17" x14ac:dyDescent="0.2">
      <c r="A22" s="41" t="s">
        <v>159</v>
      </c>
      <c r="B22" s="43" t="s">
        <v>161</v>
      </c>
      <c r="C22" s="43" t="s">
        <v>199</v>
      </c>
      <c r="D22" s="44" t="s">
        <v>200</v>
      </c>
      <c r="E22" s="45"/>
      <c r="F22" s="45"/>
      <c r="G22" s="45">
        <v>1</v>
      </c>
      <c r="H22" s="45">
        <v>1</v>
      </c>
      <c r="I22" s="45">
        <v>0</v>
      </c>
      <c r="J22" s="45">
        <v>0</v>
      </c>
      <c r="K22" s="96"/>
      <c r="L22" s="97"/>
      <c r="M22" s="46"/>
      <c r="N22" s="46"/>
    </row>
    <row r="23" spans="1:14" s="38" customFormat="1" ht="17" x14ac:dyDescent="0.2">
      <c r="A23" s="41" t="s">
        <v>159</v>
      </c>
      <c r="B23" s="43" t="s">
        <v>161</v>
      </c>
      <c r="C23" s="43" t="s">
        <v>201</v>
      </c>
      <c r="D23" s="44" t="s">
        <v>202</v>
      </c>
      <c r="E23" s="45"/>
      <c r="F23" s="45"/>
      <c r="G23" s="45">
        <v>1</v>
      </c>
      <c r="H23" s="45">
        <v>1</v>
      </c>
      <c r="I23" s="45">
        <v>0</v>
      </c>
      <c r="J23" s="45">
        <v>0</v>
      </c>
      <c r="K23" s="96"/>
      <c r="L23" s="97"/>
      <c r="M23" s="46"/>
      <c r="N23" s="46"/>
    </row>
    <row r="24" spans="1:14" s="38" customFormat="1" ht="17" x14ac:dyDescent="0.2">
      <c r="A24" s="41" t="s">
        <v>159</v>
      </c>
      <c r="B24" s="43" t="s">
        <v>161</v>
      </c>
      <c r="C24" s="43" t="s">
        <v>203</v>
      </c>
      <c r="D24" s="44" t="s">
        <v>204</v>
      </c>
      <c r="E24" s="45"/>
      <c r="F24" s="45"/>
      <c r="G24" s="45">
        <v>1</v>
      </c>
      <c r="H24" s="45">
        <v>1</v>
      </c>
      <c r="I24" s="45">
        <v>0</v>
      </c>
      <c r="J24" s="45">
        <v>0</v>
      </c>
      <c r="K24" s="96"/>
      <c r="L24" s="97"/>
      <c r="M24" s="46"/>
      <c r="N24" s="46"/>
    </row>
    <row r="25" spans="1:14" s="38" customFormat="1" ht="17" x14ac:dyDescent="0.2">
      <c r="A25" s="41" t="s">
        <v>159</v>
      </c>
      <c r="B25" s="43" t="s">
        <v>161</v>
      </c>
      <c r="C25" s="43" t="s">
        <v>205</v>
      </c>
      <c r="D25" s="44" t="s">
        <v>206</v>
      </c>
      <c r="E25" s="45"/>
      <c r="F25" s="45"/>
      <c r="G25" s="45">
        <v>1</v>
      </c>
      <c r="H25" s="45">
        <v>1</v>
      </c>
      <c r="I25" s="45">
        <v>0</v>
      </c>
      <c r="J25" s="45">
        <v>0</v>
      </c>
      <c r="K25" s="96"/>
      <c r="L25" s="97"/>
      <c r="M25" s="46"/>
      <c r="N25" s="46"/>
    </row>
    <row r="26" spans="1:14" s="38" customFormat="1" ht="17" x14ac:dyDescent="0.2">
      <c r="A26" s="41" t="s">
        <v>159</v>
      </c>
      <c r="B26" s="43" t="s">
        <v>161</v>
      </c>
      <c r="C26" s="43" t="s">
        <v>207</v>
      </c>
      <c r="D26" s="44" t="s">
        <v>208</v>
      </c>
      <c r="E26" s="45"/>
      <c r="F26" s="45"/>
      <c r="G26" s="45">
        <v>1</v>
      </c>
      <c r="H26" s="45">
        <v>1</v>
      </c>
      <c r="I26" s="45">
        <v>0</v>
      </c>
      <c r="J26" s="45">
        <v>0</v>
      </c>
      <c r="K26" s="96"/>
      <c r="L26" s="97"/>
      <c r="M26" s="46"/>
      <c r="N26" s="46"/>
    </row>
    <row r="27" spans="1:14" s="38" customFormat="1" ht="17" x14ac:dyDescent="0.2">
      <c r="A27" s="41" t="s">
        <v>159</v>
      </c>
      <c r="B27" s="43" t="s">
        <v>161</v>
      </c>
      <c r="C27" s="43" t="s">
        <v>209</v>
      </c>
      <c r="D27" s="44" t="s">
        <v>210</v>
      </c>
      <c r="E27" s="45"/>
      <c r="F27" s="45"/>
      <c r="G27" s="45">
        <v>1</v>
      </c>
      <c r="H27" s="45">
        <v>1</v>
      </c>
      <c r="I27" s="45">
        <v>0</v>
      </c>
      <c r="J27" s="45">
        <v>0</v>
      </c>
      <c r="K27" s="96"/>
      <c r="L27" s="97"/>
      <c r="M27" s="46"/>
      <c r="N27" s="46"/>
    </row>
    <row r="28" spans="1:14" s="38" customFormat="1" ht="17" x14ac:dyDescent="0.2">
      <c r="A28" s="41" t="s">
        <v>159</v>
      </c>
      <c r="B28" s="43" t="s">
        <v>161</v>
      </c>
      <c r="C28" s="43" t="s">
        <v>211</v>
      </c>
      <c r="D28" s="44" t="s">
        <v>212</v>
      </c>
      <c r="E28" s="45"/>
      <c r="F28" s="45"/>
      <c r="G28" s="45">
        <v>1</v>
      </c>
      <c r="H28" s="45">
        <v>1</v>
      </c>
      <c r="I28" s="45">
        <v>0</v>
      </c>
      <c r="J28" s="45">
        <v>0</v>
      </c>
      <c r="K28" s="96"/>
      <c r="L28" s="97"/>
      <c r="M28" s="46"/>
      <c r="N28" s="46"/>
    </row>
    <row r="29" spans="1:14" s="38" customFormat="1" ht="17" x14ac:dyDescent="0.2">
      <c r="A29" s="41" t="s">
        <v>159</v>
      </c>
      <c r="B29" s="43" t="s">
        <v>161</v>
      </c>
      <c r="C29" s="43" t="s">
        <v>213</v>
      </c>
      <c r="D29" s="44" t="s">
        <v>214</v>
      </c>
      <c r="E29" s="45"/>
      <c r="F29" s="45"/>
      <c r="G29" s="45">
        <v>1</v>
      </c>
      <c r="H29" s="45">
        <v>1</v>
      </c>
      <c r="I29" s="45">
        <v>0</v>
      </c>
      <c r="J29" s="45">
        <v>0</v>
      </c>
      <c r="K29" s="96"/>
      <c r="L29" s="97"/>
      <c r="M29" s="46"/>
      <c r="N29" s="46"/>
    </row>
    <row r="30" spans="1:14" ht="17" x14ac:dyDescent="0.2">
      <c r="A30" s="41" t="s">
        <v>159</v>
      </c>
      <c r="B30" s="43" t="s">
        <v>161</v>
      </c>
      <c r="C30" s="43" t="s">
        <v>215</v>
      </c>
      <c r="D30" s="44" t="s">
        <v>216</v>
      </c>
      <c r="E30" s="45"/>
      <c r="F30" s="45"/>
      <c r="G30" s="45">
        <v>1</v>
      </c>
      <c r="H30" s="45">
        <v>1</v>
      </c>
      <c r="I30" s="45">
        <v>0</v>
      </c>
      <c r="J30" s="45">
        <v>0</v>
      </c>
      <c r="K30" s="96"/>
      <c r="L30" s="97"/>
    </row>
    <row r="31" spans="1:14" ht="17" x14ac:dyDescent="0.2">
      <c r="A31" s="41" t="s">
        <v>159</v>
      </c>
      <c r="B31" s="43" t="s">
        <v>161</v>
      </c>
      <c r="C31" s="43" t="s">
        <v>217</v>
      </c>
      <c r="D31" s="44" t="s">
        <v>218</v>
      </c>
      <c r="E31" s="45"/>
      <c r="F31" s="45"/>
      <c r="G31" s="45">
        <v>1</v>
      </c>
      <c r="H31" s="45">
        <v>1</v>
      </c>
      <c r="I31" s="45">
        <v>0</v>
      </c>
      <c r="J31" s="45">
        <v>0</v>
      </c>
      <c r="K31" s="96"/>
      <c r="L31" s="97"/>
    </row>
    <row r="32" spans="1:14" s="59" customFormat="1" ht="17" x14ac:dyDescent="0.2">
      <c r="A32" s="41" t="s">
        <v>159</v>
      </c>
      <c r="B32" s="43" t="s">
        <v>161</v>
      </c>
      <c r="C32" s="43" t="s">
        <v>219</v>
      </c>
      <c r="D32" s="44" t="s">
        <v>220</v>
      </c>
      <c r="E32" s="45"/>
      <c r="F32" s="45"/>
      <c r="G32" s="45">
        <v>1</v>
      </c>
      <c r="H32" s="45">
        <v>1</v>
      </c>
      <c r="I32" s="45">
        <v>0</v>
      </c>
      <c r="J32" s="45">
        <v>0</v>
      </c>
      <c r="K32" s="96"/>
      <c r="L32" s="97"/>
    </row>
    <row r="33" spans="1:14" s="59" customFormat="1" ht="17" x14ac:dyDescent="0.2">
      <c r="A33" s="41" t="s">
        <v>159</v>
      </c>
      <c r="B33" s="43" t="s">
        <v>161</v>
      </c>
      <c r="C33" s="43" t="s">
        <v>221</v>
      </c>
      <c r="D33" s="44" t="s">
        <v>222</v>
      </c>
      <c r="E33" s="45"/>
      <c r="F33" s="45"/>
      <c r="G33" s="45">
        <v>1</v>
      </c>
      <c r="H33" s="45">
        <v>1</v>
      </c>
      <c r="I33" s="45">
        <v>0</v>
      </c>
      <c r="J33" s="45">
        <v>0</v>
      </c>
      <c r="K33" s="96"/>
      <c r="L33" s="97"/>
    </row>
    <row r="34" spans="1:14" s="59" customFormat="1" ht="17" x14ac:dyDescent="0.2">
      <c r="A34" s="41" t="s">
        <v>159</v>
      </c>
      <c r="B34" s="43" t="s">
        <v>161</v>
      </c>
      <c r="C34" s="43" t="s">
        <v>223</v>
      </c>
      <c r="D34" s="44" t="s">
        <v>224</v>
      </c>
      <c r="E34" s="45"/>
      <c r="F34" s="45"/>
      <c r="G34" s="45">
        <v>1</v>
      </c>
      <c r="H34" s="45">
        <v>1</v>
      </c>
      <c r="I34" s="45">
        <v>0</v>
      </c>
      <c r="J34" s="45">
        <v>0</v>
      </c>
      <c r="K34" s="96"/>
      <c r="L34" s="97"/>
    </row>
    <row r="35" spans="1:14" s="59" customFormat="1" ht="17" x14ac:dyDescent="0.2">
      <c r="A35" s="41" t="s">
        <v>159</v>
      </c>
      <c r="B35" s="43" t="s">
        <v>161</v>
      </c>
      <c r="C35" s="43" t="s">
        <v>225</v>
      </c>
      <c r="D35" s="44" t="s">
        <v>226</v>
      </c>
      <c r="E35" s="45"/>
      <c r="F35" s="45"/>
      <c r="G35" s="45">
        <v>1</v>
      </c>
      <c r="H35" s="45">
        <v>1</v>
      </c>
      <c r="I35" s="45">
        <v>0</v>
      </c>
      <c r="J35" s="45">
        <v>0</v>
      </c>
      <c r="K35" s="96"/>
      <c r="L35" s="97"/>
    </row>
    <row r="36" spans="1:14" s="59" customFormat="1" ht="17" x14ac:dyDescent="0.2">
      <c r="A36" s="41" t="s">
        <v>159</v>
      </c>
      <c r="B36" s="43" t="s">
        <v>161</v>
      </c>
      <c r="C36" s="43" t="s">
        <v>227</v>
      </c>
      <c r="D36" s="44" t="s">
        <v>228</v>
      </c>
      <c r="E36" s="45"/>
      <c r="F36" s="45"/>
      <c r="G36" s="45">
        <v>1</v>
      </c>
      <c r="H36" s="45">
        <v>1</v>
      </c>
      <c r="I36" s="45">
        <v>0</v>
      </c>
      <c r="J36" s="45">
        <v>0</v>
      </c>
      <c r="K36" s="96"/>
      <c r="L36" s="97"/>
    </row>
    <row r="37" spans="1:14" s="59" customFormat="1" ht="17" x14ac:dyDescent="0.2">
      <c r="A37" s="41" t="s">
        <v>159</v>
      </c>
      <c r="B37" s="43" t="s">
        <v>161</v>
      </c>
      <c r="C37" s="43" t="s">
        <v>229</v>
      </c>
      <c r="D37" s="44" t="s">
        <v>230</v>
      </c>
      <c r="E37" s="45"/>
      <c r="F37" s="45"/>
      <c r="G37" s="45">
        <v>1</v>
      </c>
      <c r="H37" s="45">
        <v>1</v>
      </c>
      <c r="I37" s="45">
        <v>0</v>
      </c>
      <c r="J37" s="45">
        <v>0</v>
      </c>
      <c r="K37" s="96"/>
      <c r="L37" s="97"/>
    </row>
    <row r="38" spans="1:14" s="59" customFormat="1" ht="17" x14ac:dyDescent="0.2">
      <c r="A38" s="41" t="s">
        <v>159</v>
      </c>
      <c r="B38" s="43" t="s">
        <v>161</v>
      </c>
      <c r="C38" s="43" t="s">
        <v>231</v>
      </c>
      <c r="D38" s="44" t="s">
        <v>232</v>
      </c>
      <c r="E38" s="45"/>
      <c r="F38" s="45"/>
      <c r="G38" s="45">
        <v>1</v>
      </c>
      <c r="H38" s="45">
        <v>1</v>
      </c>
      <c r="I38" s="45">
        <v>0</v>
      </c>
      <c r="J38" s="45">
        <v>0</v>
      </c>
      <c r="K38" s="96"/>
      <c r="L38" s="97"/>
    </row>
    <row r="39" spans="1:14" s="59" customFormat="1" ht="17" x14ac:dyDescent="0.2">
      <c r="A39" s="41" t="s">
        <v>159</v>
      </c>
      <c r="B39" s="43" t="s">
        <v>161</v>
      </c>
      <c r="C39" s="43" t="s">
        <v>233</v>
      </c>
      <c r="D39" s="44" t="s">
        <v>234</v>
      </c>
      <c r="E39" s="45"/>
      <c r="F39" s="45"/>
      <c r="G39" s="45">
        <v>1</v>
      </c>
      <c r="H39" s="45">
        <v>1</v>
      </c>
      <c r="I39" s="45">
        <v>0</v>
      </c>
      <c r="J39" s="45">
        <v>0</v>
      </c>
      <c r="K39" s="96"/>
      <c r="L39" s="97"/>
    </row>
    <row r="40" spans="1:14" s="59" customFormat="1" ht="17" x14ac:dyDescent="0.2">
      <c r="A40" s="41" t="s">
        <v>159</v>
      </c>
      <c r="B40" s="43" t="s">
        <v>161</v>
      </c>
      <c r="C40" s="43" t="s">
        <v>235</v>
      </c>
      <c r="D40" s="44" t="s">
        <v>236</v>
      </c>
      <c r="E40" s="45"/>
      <c r="F40" s="45"/>
      <c r="G40" s="45">
        <v>1</v>
      </c>
      <c r="H40" s="45">
        <v>1</v>
      </c>
      <c r="I40" s="45">
        <v>0</v>
      </c>
      <c r="J40" s="45">
        <v>0</v>
      </c>
      <c r="K40" s="96"/>
      <c r="L40" s="97"/>
    </row>
    <row r="41" spans="1:14" s="59" customFormat="1" ht="17" x14ac:dyDescent="0.2">
      <c r="A41" s="41" t="s">
        <v>159</v>
      </c>
      <c r="B41" s="43" t="s">
        <v>161</v>
      </c>
      <c r="C41" s="43" t="s">
        <v>237</v>
      </c>
      <c r="D41" s="44" t="s">
        <v>238</v>
      </c>
      <c r="E41" s="45"/>
      <c r="F41" s="45"/>
      <c r="G41" s="45">
        <v>1</v>
      </c>
      <c r="H41" s="45">
        <v>1</v>
      </c>
      <c r="I41" s="45">
        <v>0</v>
      </c>
      <c r="J41" s="45">
        <v>0</v>
      </c>
      <c r="K41" s="96"/>
      <c r="L41" s="97"/>
    </row>
    <row r="42" spans="1:14" s="59" customFormat="1" ht="17" x14ac:dyDescent="0.2">
      <c r="A42" s="41" t="s">
        <v>159</v>
      </c>
      <c r="B42" s="43" t="s">
        <v>161</v>
      </c>
      <c r="C42" s="43" t="s">
        <v>239</v>
      </c>
      <c r="D42" s="44" t="s">
        <v>240</v>
      </c>
      <c r="E42" s="45"/>
      <c r="F42" s="45"/>
      <c r="G42" s="45">
        <v>1</v>
      </c>
      <c r="H42" s="45">
        <v>1</v>
      </c>
      <c r="I42" s="45">
        <v>0</v>
      </c>
      <c r="J42" s="45">
        <v>0</v>
      </c>
      <c r="K42" s="96"/>
      <c r="L42" s="97"/>
    </row>
    <row r="43" spans="1:14" ht="34" x14ac:dyDescent="0.2">
      <c r="A43" s="41" t="s">
        <v>159</v>
      </c>
      <c r="B43" s="42" t="s">
        <v>161</v>
      </c>
      <c r="C43" s="55" t="s">
        <v>241</v>
      </c>
      <c r="D43" s="55" t="s">
        <v>242</v>
      </c>
      <c r="E43" s="60">
        <f>SUM(G43:J43)</f>
        <v>4</v>
      </c>
      <c r="F43" s="54"/>
      <c r="G43" s="54">
        <v>2</v>
      </c>
      <c r="H43" s="54">
        <v>2</v>
      </c>
      <c r="I43" s="54">
        <v>0</v>
      </c>
      <c r="J43" s="54">
        <v>0</v>
      </c>
      <c r="K43" s="71">
        <v>0</v>
      </c>
      <c r="L43" s="74">
        <f>E43*K43</f>
        <v>0</v>
      </c>
    </row>
    <row r="44" spans="1:14" s="38" customFormat="1" ht="17" x14ac:dyDescent="0.2">
      <c r="A44" s="41" t="s">
        <v>159</v>
      </c>
      <c r="B44" s="43" t="s">
        <v>161</v>
      </c>
      <c r="C44" s="61" t="s">
        <v>243</v>
      </c>
      <c r="D44" s="62" t="s">
        <v>244</v>
      </c>
      <c r="E44" s="60"/>
      <c r="F44" s="54"/>
      <c r="G44" s="45">
        <v>1</v>
      </c>
      <c r="H44" s="45">
        <v>1</v>
      </c>
      <c r="I44" s="45">
        <v>0</v>
      </c>
      <c r="J44" s="45">
        <v>0</v>
      </c>
      <c r="K44" s="96"/>
      <c r="L44" s="97"/>
      <c r="M44" s="46"/>
      <c r="N44" s="46"/>
    </row>
    <row r="45" spans="1:14" s="38" customFormat="1" ht="17" x14ac:dyDescent="0.2">
      <c r="A45" s="41" t="s">
        <v>159</v>
      </c>
      <c r="B45" s="43" t="s">
        <v>161</v>
      </c>
      <c r="C45" s="61" t="s">
        <v>245</v>
      </c>
      <c r="D45" s="62" t="s">
        <v>246</v>
      </c>
      <c r="E45" s="60"/>
      <c r="F45" s="54"/>
      <c r="G45" s="45">
        <v>1</v>
      </c>
      <c r="H45" s="45">
        <v>1</v>
      </c>
      <c r="I45" s="45">
        <v>0</v>
      </c>
      <c r="J45" s="45">
        <v>0</v>
      </c>
      <c r="K45" s="96"/>
      <c r="L45" s="97"/>
      <c r="M45" s="46"/>
      <c r="N45" s="46"/>
    </row>
    <row r="46" spans="1:14" s="38" customFormat="1" ht="17" x14ac:dyDescent="0.2">
      <c r="A46" s="41" t="s">
        <v>159</v>
      </c>
      <c r="B46" s="43" t="s">
        <v>161</v>
      </c>
      <c r="C46" s="61" t="s">
        <v>247</v>
      </c>
      <c r="D46" s="62" t="s">
        <v>248</v>
      </c>
      <c r="E46" s="60"/>
      <c r="F46" s="54"/>
      <c r="G46" s="45">
        <v>1</v>
      </c>
      <c r="H46" s="45">
        <v>1</v>
      </c>
      <c r="I46" s="45">
        <v>0</v>
      </c>
      <c r="J46" s="45">
        <v>0</v>
      </c>
      <c r="K46" s="96"/>
      <c r="L46" s="97"/>
      <c r="M46" s="46"/>
      <c r="N46" s="46"/>
    </row>
    <row r="47" spans="1:14" s="38" customFormat="1" ht="17" x14ac:dyDescent="0.2">
      <c r="A47" s="41" t="s">
        <v>159</v>
      </c>
      <c r="B47" s="43" t="s">
        <v>161</v>
      </c>
      <c r="C47" s="61" t="s">
        <v>249</v>
      </c>
      <c r="D47" s="62" t="s">
        <v>250</v>
      </c>
      <c r="E47" s="60"/>
      <c r="F47" s="54"/>
      <c r="G47" s="45">
        <v>1</v>
      </c>
      <c r="H47" s="45">
        <v>1</v>
      </c>
      <c r="I47" s="45">
        <v>0</v>
      </c>
      <c r="J47" s="45">
        <v>0</v>
      </c>
      <c r="K47" s="96"/>
      <c r="L47" s="97"/>
      <c r="M47" s="46"/>
      <c r="N47" s="46"/>
    </row>
    <row r="48" spans="1:14" s="38" customFormat="1" ht="17" x14ac:dyDescent="0.2">
      <c r="A48" s="41" t="s">
        <v>159</v>
      </c>
      <c r="B48" s="43" t="s">
        <v>161</v>
      </c>
      <c r="C48" s="61" t="s">
        <v>251</v>
      </c>
      <c r="D48" s="62" t="s">
        <v>252</v>
      </c>
      <c r="E48" s="60"/>
      <c r="F48" s="54"/>
      <c r="G48" s="45">
        <v>1</v>
      </c>
      <c r="H48" s="45">
        <v>1</v>
      </c>
      <c r="I48" s="45">
        <v>0</v>
      </c>
      <c r="J48" s="45">
        <v>0</v>
      </c>
      <c r="K48" s="96"/>
      <c r="L48" s="97"/>
      <c r="M48" s="46"/>
      <c r="N48" s="46"/>
    </row>
    <row r="49" spans="1:14" s="38" customFormat="1" ht="17" x14ac:dyDescent="0.2">
      <c r="A49" s="41" t="s">
        <v>159</v>
      </c>
      <c r="B49" s="43" t="s">
        <v>161</v>
      </c>
      <c r="C49" s="61" t="s">
        <v>253</v>
      </c>
      <c r="D49" s="62" t="s">
        <v>254</v>
      </c>
      <c r="E49" s="60"/>
      <c r="F49" s="54"/>
      <c r="G49" s="45">
        <v>1</v>
      </c>
      <c r="H49" s="45">
        <v>1</v>
      </c>
      <c r="I49" s="45">
        <v>0</v>
      </c>
      <c r="J49" s="45">
        <v>0</v>
      </c>
      <c r="K49" s="96"/>
      <c r="L49" s="97"/>
      <c r="M49" s="46"/>
      <c r="N49" s="46"/>
    </row>
    <row r="50" spans="1:14" s="38" customFormat="1" ht="34" x14ac:dyDescent="0.2">
      <c r="A50" s="41" t="s">
        <v>159</v>
      </c>
      <c r="B50" s="43" t="s">
        <v>161</v>
      </c>
      <c r="C50" s="61" t="s">
        <v>255</v>
      </c>
      <c r="D50" s="62" t="s">
        <v>256</v>
      </c>
      <c r="E50" s="60"/>
      <c r="F50" s="54"/>
      <c r="G50" s="45">
        <v>1</v>
      </c>
      <c r="H50" s="45">
        <v>1</v>
      </c>
      <c r="I50" s="45">
        <v>0</v>
      </c>
      <c r="J50" s="45">
        <v>0</v>
      </c>
      <c r="K50" s="96"/>
      <c r="L50" s="97"/>
      <c r="M50" s="46"/>
      <c r="N50" s="46"/>
    </row>
    <row r="51" spans="1:14" s="38" customFormat="1" ht="34" x14ac:dyDescent="0.2">
      <c r="A51" s="41" t="s">
        <v>159</v>
      </c>
      <c r="B51" s="43" t="s">
        <v>161</v>
      </c>
      <c r="C51" s="61" t="s">
        <v>255</v>
      </c>
      <c r="D51" s="62" t="s">
        <v>256</v>
      </c>
      <c r="E51" s="60"/>
      <c r="F51" s="54"/>
      <c r="G51" s="45">
        <v>1</v>
      </c>
      <c r="H51" s="45">
        <v>1</v>
      </c>
      <c r="I51" s="45">
        <v>0</v>
      </c>
      <c r="J51" s="45">
        <v>0</v>
      </c>
      <c r="K51" s="96"/>
      <c r="L51" s="97"/>
      <c r="M51" s="46"/>
      <c r="N51" s="46"/>
    </row>
    <row r="52" spans="1:14" s="38" customFormat="1" ht="17" x14ac:dyDescent="0.2">
      <c r="A52" s="41" t="s">
        <v>159</v>
      </c>
      <c r="B52" s="43" t="s">
        <v>161</v>
      </c>
      <c r="C52" s="61" t="s">
        <v>257</v>
      </c>
      <c r="D52" s="62" t="s">
        <v>258</v>
      </c>
      <c r="E52" s="60"/>
      <c r="F52" s="54"/>
      <c r="G52" s="45"/>
      <c r="H52" s="45"/>
      <c r="I52" s="45"/>
      <c r="J52" s="45"/>
      <c r="K52" s="96"/>
      <c r="L52" s="97"/>
      <c r="M52" s="46"/>
      <c r="N52" s="46"/>
    </row>
    <row r="53" spans="1:14" s="38" customFormat="1" ht="17" x14ac:dyDescent="0.2">
      <c r="A53" s="41" t="s">
        <v>159</v>
      </c>
      <c r="B53" s="43" t="s">
        <v>161</v>
      </c>
      <c r="C53" s="61" t="s">
        <v>259</v>
      </c>
      <c r="D53" s="62" t="s">
        <v>260</v>
      </c>
      <c r="E53" s="60"/>
      <c r="F53" s="54"/>
      <c r="G53" s="45">
        <v>1</v>
      </c>
      <c r="H53" s="45">
        <v>1</v>
      </c>
      <c r="I53" s="45">
        <v>0</v>
      </c>
      <c r="J53" s="45">
        <v>0</v>
      </c>
      <c r="K53" s="96"/>
      <c r="L53" s="97"/>
      <c r="M53" s="46"/>
      <c r="N53" s="46"/>
    </row>
    <row r="54" spans="1:14" s="38" customFormat="1" ht="17" x14ac:dyDescent="0.2">
      <c r="A54" s="41" t="s">
        <v>159</v>
      </c>
      <c r="B54" s="43" t="s">
        <v>161</v>
      </c>
      <c r="C54" s="61" t="s">
        <v>261</v>
      </c>
      <c r="D54" s="62" t="s">
        <v>262</v>
      </c>
      <c r="E54" s="60"/>
      <c r="F54" s="54"/>
      <c r="G54" s="45">
        <v>1</v>
      </c>
      <c r="H54" s="45">
        <v>1</v>
      </c>
      <c r="I54" s="45">
        <v>0</v>
      </c>
      <c r="J54" s="45">
        <v>0</v>
      </c>
      <c r="K54" s="96"/>
      <c r="L54" s="97"/>
      <c r="M54" s="46"/>
      <c r="N54" s="46"/>
    </row>
    <row r="55" spans="1:14" s="38" customFormat="1" ht="17" x14ac:dyDescent="0.2">
      <c r="A55" s="41" t="s">
        <v>159</v>
      </c>
      <c r="B55" s="43" t="s">
        <v>161</v>
      </c>
      <c r="C55" s="61" t="s">
        <v>263</v>
      </c>
      <c r="D55" s="62" t="s">
        <v>264</v>
      </c>
      <c r="E55" s="60"/>
      <c r="F55" s="54"/>
      <c r="G55" s="45">
        <v>1</v>
      </c>
      <c r="H55" s="45">
        <v>1</v>
      </c>
      <c r="I55" s="45">
        <v>0</v>
      </c>
      <c r="J55" s="45">
        <v>0</v>
      </c>
      <c r="K55" s="96"/>
      <c r="L55" s="97"/>
      <c r="M55" s="46"/>
      <c r="N55" s="46"/>
    </row>
    <row r="56" spans="1:14" s="38" customFormat="1" ht="17" x14ac:dyDescent="0.2">
      <c r="A56" s="41"/>
      <c r="B56" s="43" t="s">
        <v>161</v>
      </c>
      <c r="C56" s="61" t="s">
        <v>265</v>
      </c>
      <c r="D56" s="62" t="s">
        <v>266</v>
      </c>
      <c r="E56" s="60"/>
      <c r="F56" s="54"/>
      <c r="G56" s="45"/>
      <c r="H56" s="45"/>
      <c r="I56" s="45"/>
      <c r="J56" s="45"/>
      <c r="K56" s="96"/>
      <c r="L56" s="97"/>
      <c r="M56" s="46"/>
      <c r="N56" s="46"/>
    </row>
    <row r="57" spans="1:14" s="38" customFormat="1" ht="17" x14ac:dyDescent="0.2">
      <c r="A57" s="41" t="s">
        <v>159</v>
      </c>
      <c r="B57" s="43" t="s">
        <v>161</v>
      </c>
      <c r="C57" s="61" t="s">
        <v>267</v>
      </c>
      <c r="D57" s="62" t="s">
        <v>268</v>
      </c>
      <c r="E57" s="60"/>
      <c r="F57" s="54"/>
      <c r="G57" s="45">
        <v>1</v>
      </c>
      <c r="H57" s="45">
        <v>1</v>
      </c>
      <c r="I57" s="45">
        <v>0</v>
      </c>
      <c r="J57" s="45">
        <v>0</v>
      </c>
      <c r="K57" s="96"/>
      <c r="L57" s="97"/>
      <c r="M57" s="46"/>
      <c r="N57" s="46"/>
    </row>
    <row r="58" spans="1:14" s="38" customFormat="1" ht="17" x14ac:dyDescent="0.2">
      <c r="A58" s="41"/>
      <c r="B58" s="43" t="s">
        <v>161</v>
      </c>
      <c r="C58" s="61" t="s">
        <v>269</v>
      </c>
      <c r="D58" s="62" t="s">
        <v>270</v>
      </c>
      <c r="E58" s="60"/>
      <c r="F58" s="54"/>
      <c r="G58" s="45"/>
      <c r="H58" s="45"/>
      <c r="I58" s="45"/>
      <c r="J58" s="45"/>
      <c r="K58" s="96"/>
      <c r="L58" s="97"/>
      <c r="M58" s="46"/>
      <c r="N58" s="46"/>
    </row>
    <row r="59" spans="1:14" s="38" customFormat="1" ht="17" x14ac:dyDescent="0.2">
      <c r="A59" s="41" t="s">
        <v>159</v>
      </c>
      <c r="B59" s="43" t="s">
        <v>161</v>
      </c>
      <c r="C59" s="61" t="s">
        <v>271</v>
      </c>
      <c r="D59" s="62" t="s">
        <v>272</v>
      </c>
      <c r="E59" s="60"/>
      <c r="F59" s="54"/>
      <c r="G59" s="45">
        <v>1</v>
      </c>
      <c r="H59" s="45">
        <v>1</v>
      </c>
      <c r="I59" s="45">
        <v>0</v>
      </c>
      <c r="J59" s="45">
        <v>0</v>
      </c>
      <c r="K59" s="96"/>
      <c r="L59" s="97"/>
      <c r="M59" s="46"/>
      <c r="N59" s="46"/>
    </row>
    <row r="60" spans="1:14" s="38" customFormat="1" ht="17" x14ac:dyDescent="0.2">
      <c r="A60" s="41" t="s">
        <v>159</v>
      </c>
      <c r="B60" s="43" t="s">
        <v>161</v>
      </c>
      <c r="C60" s="61" t="s">
        <v>273</v>
      </c>
      <c r="D60" s="62" t="s">
        <v>274</v>
      </c>
      <c r="E60" s="60"/>
      <c r="F60" s="54"/>
      <c r="G60" s="45">
        <v>1</v>
      </c>
      <c r="H60" s="45">
        <v>1</v>
      </c>
      <c r="I60" s="45">
        <v>0</v>
      </c>
      <c r="J60" s="45">
        <v>0</v>
      </c>
      <c r="K60" s="96"/>
      <c r="L60" s="97"/>
      <c r="M60" s="46"/>
      <c r="N60" s="46"/>
    </row>
    <row r="61" spans="1:14" s="38" customFormat="1" ht="17" x14ac:dyDescent="0.2">
      <c r="A61" s="41" t="s">
        <v>159</v>
      </c>
      <c r="B61" s="43" t="s">
        <v>161</v>
      </c>
      <c r="C61" s="61" t="s">
        <v>275</v>
      </c>
      <c r="D61" s="62" t="s">
        <v>276</v>
      </c>
      <c r="E61" s="60"/>
      <c r="F61" s="54"/>
      <c r="G61" s="45">
        <v>1</v>
      </c>
      <c r="H61" s="45">
        <v>1</v>
      </c>
      <c r="I61" s="45">
        <v>0</v>
      </c>
      <c r="J61" s="45">
        <v>0</v>
      </c>
      <c r="K61" s="96"/>
      <c r="L61" s="97"/>
      <c r="M61" s="46"/>
      <c r="N61" s="46"/>
    </row>
    <row r="62" spans="1:14" s="38" customFormat="1" ht="17" x14ac:dyDescent="0.2">
      <c r="A62" s="41" t="s">
        <v>159</v>
      </c>
      <c r="B62" s="43" t="s">
        <v>161</v>
      </c>
      <c r="C62" s="61" t="s">
        <v>277</v>
      </c>
      <c r="D62" s="62" t="s">
        <v>278</v>
      </c>
      <c r="E62" s="60"/>
      <c r="F62" s="54"/>
      <c r="G62" s="45">
        <v>1</v>
      </c>
      <c r="H62" s="45">
        <v>1</v>
      </c>
      <c r="I62" s="45">
        <v>0</v>
      </c>
      <c r="J62" s="45">
        <v>0</v>
      </c>
      <c r="K62" s="96"/>
      <c r="L62" s="97"/>
      <c r="M62" s="46"/>
      <c r="N62" s="46"/>
    </row>
    <row r="63" spans="1:14" s="38" customFormat="1" ht="34" x14ac:dyDescent="0.2">
      <c r="A63" s="41" t="s">
        <v>159</v>
      </c>
      <c r="B63" s="43" t="s">
        <v>161</v>
      </c>
      <c r="C63" s="61" t="s">
        <v>279</v>
      </c>
      <c r="D63" s="62" t="s">
        <v>280</v>
      </c>
      <c r="E63" s="60"/>
      <c r="F63" s="54"/>
      <c r="G63" s="45">
        <v>1</v>
      </c>
      <c r="H63" s="45">
        <v>1</v>
      </c>
      <c r="I63" s="45">
        <v>0</v>
      </c>
      <c r="J63" s="45">
        <v>0</v>
      </c>
      <c r="K63" s="96"/>
      <c r="L63" s="97"/>
      <c r="M63" s="46"/>
      <c r="N63" s="46"/>
    </row>
    <row r="64" spans="1:14" s="38" customFormat="1" ht="17" x14ac:dyDescent="0.2">
      <c r="A64" s="41" t="s">
        <v>159</v>
      </c>
      <c r="B64" s="43" t="s">
        <v>161</v>
      </c>
      <c r="C64" s="61" t="s">
        <v>281</v>
      </c>
      <c r="D64" s="62" t="s">
        <v>282</v>
      </c>
      <c r="E64" s="60"/>
      <c r="F64" s="54"/>
      <c r="G64" s="45">
        <v>1</v>
      </c>
      <c r="H64" s="45">
        <v>1</v>
      </c>
      <c r="I64" s="45">
        <v>0</v>
      </c>
      <c r="J64" s="45">
        <v>0</v>
      </c>
      <c r="K64" s="96"/>
      <c r="L64" s="97"/>
      <c r="M64" s="46"/>
      <c r="N64" s="46"/>
    </row>
    <row r="65" spans="1:14" s="38" customFormat="1" ht="17" x14ac:dyDescent="0.2">
      <c r="A65" s="41" t="s">
        <v>159</v>
      </c>
      <c r="B65" s="43" t="s">
        <v>161</v>
      </c>
      <c r="C65" s="61" t="s">
        <v>283</v>
      </c>
      <c r="D65" s="62" t="s">
        <v>284</v>
      </c>
      <c r="E65" s="60"/>
      <c r="F65" s="54"/>
      <c r="G65" s="45">
        <v>1</v>
      </c>
      <c r="H65" s="45">
        <v>1</v>
      </c>
      <c r="I65" s="45">
        <v>0</v>
      </c>
      <c r="J65" s="45">
        <v>0</v>
      </c>
      <c r="K65" s="96"/>
      <c r="L65" s="97"/>
      <c r="M65" s="46"/>
      <c r="N65" s="46"/>
    </row>
    <row r="66" spans="1:14" s="38" customFormat="1" ht="17" x14ac:dyDescent="0.2">
      <c r="A66" s="41" t="s">
        <v>159</v>
      </c>
      <c r="B66" s="43" t="s">
        <v>161</v>
      </c>
      <c r="C66" s="61" t="s">
        <v>285</v>
      </c>
      <c r="D66" s="62" t="s">
        <v>286</v>
      </c>
      <c r="E66" s="60"/>
      <c r="F66" s="54"/>
      <c r="G66" s="45">
        <v>1</v>
      </c>
      <c r="H66" s="45">
        <v>1</v>
      </c>
      <c r="I66" s="45">
        <v>0</v>
      </c>
      <c r="J66" s="45">
        <v>0</v>
      </c>
      <c r="K66" s="96"/>
      <c r="L66" s="97"/>
      <c r="M66" s="46"/>
      <c r="N66" s="46"/>
    </row>
    <row r="67" spans="1:14" s="38" customFormat="1" ht="17" x14ac:dyDescent="0.2">
      <c r="A67" s="41" t="s">
        <v>159</v>
      </c>
      <c r="B67" s="43" t="s">
        <v>161</v>
      </c>
      <c r="C67" s="61" t="s">
        <v>287</v>
      </c>
      <c r="D67" s="62" t="s">
        <v>288</v>
      </c>
      <c r="E67" s="60"/>
      <c r="F67" s="54"/>
      <c r="G67" s="45">
        <v>1</v>
      </c>
      <c r="H67" s="45">
        <v>1</v>
      </c>
      <c r="I67" s="45">
        <v>0</v>
      </c>
      <c r="J67" s="45">
        <v>0</v>
      </c>
      <c r="K67" s="96"/>
      <c r="L67" s="97"/>
      <c r="M67" s="46"/>
      <c r="N67" s="46"/>
    </row>
    <row r="68" spans="1:14" s="38" customFormat="1" ht="17" x14ac:dyDescent="0.2">
      <c r="A68" s="41" t="s">
        <v>159</v>
      </c>
      <c r="B68" s="43" t="s">
        <v>161</v>
      </c>
      <c r="C68" s="61" t="s">
        <v>289</v>
      </c>
      <c r="D68" s="62" t="s">
        <v>290</v>
      </c>
      <c r="E68" s="60"/>
      <c r="F68" s="54"/>
      <c r="G68" s="45">
        <v>1</v>
      </c>
      <c r="H68" s="45">
        <v>1</v>
      </c>
      <c r="I68" s="45">
        <v>0</v>
      </c>
      <c r="J68" s="45">
        <v>0</v>
      </c>
      <c r="K68" s="96"/>
      <c r="L68" s="97"/>
      <c r="M68" s="46"/>
      <c r="N68" s="46"/>
    </row>
    <row r="69" spans="1:14" s="38" customFormat="1" ht="17" x14ac:dyDescent="0.2">
      <c r="A69" s="41" t="s">
        <v>159</v>
      </c>
      <c r="B69" s="43" t="s">
        <v>161</v>
      </c>
      <c r="C69" s="61" t="s">
        <v>291</v>
      </c>
      <c r="D69" s="62" t="s">
        <v>292</v>
      </c>
      <c r="E69" s="60"/>
      <c r="F69" s="54"/>
      <c r="G69" s="45">
        <v>1</v>
      </c>
      <c r="H69" s="45">
        <v>1</v>
      </c>
      <c r="I69" s="45">
        <v>0</v>
      </c>
      <c r="J69" s="45">
        <v>0</v>
      </c>
      <c r="K69" s="96"/>
      <c r="L69" s="97"/>
      <c r="M69" s="46"/>
      <c r="N69" s="46"/>
    </row>
    <row r="70" spans="1:14" s="38" customFormat="1" ht="17" x14ac:dyDescent="0.2">
      <c r="A70" s="41" t="s">
        <v>159</v>
      </c>
      <c r="B70" s="43" t="s">
        <v>161</v>
      </c>
      <c r="C70" s="61" t="s">
        <v>293</v>
      </c>
      <c r="D70" s="62" t="s">
        <v>294</v>
      </c>
      <c r="E70" s="60"/>
      <c r="F70" s="54"/>
      <c r="G70" s="45">
        <v>1</v>
      </c>
      <c r="H70" s="45">
        <v>1</v>
      </c>
      <c r="I70" s="45">
        <v>0</v>
      </c>
      <c r="J70" s="45">
        <v>0</v>
      </c>
      <c r="K70" s="96"/>
      <c r="L70" s="97"/>
      <c r="M70" s="46"/>
      <c r="N70" s="46"/>
    </row>
    <row r="71" spans="1:14" s="38" customFormat="1" ht="17" x14ac:dyDescent="0.2">
      <c r="A71" s="41" t="s">
        <v>159</v>
      </c>
      <c r="B71" s="43" t="s">
        <v>161</v>
      </c>
      <c r="C71" s="61" t="s">
        <v>295</v>
      </c>
      <c r="D71" s="62" t="s">
        <v>296</v>
      </c>
      <c r="E71" s="60"/>
      <c r="F71" s="54"/>
      <c r="G71" s="45"/>
      <c r="H71" s="45"/>
      <c r="I71" s="45"/>
      <c r="J71" s="45"/>
      <c r="K71" s="96"/>
      <c r="L71" s="97"/>
      <c r="M71" s="46"/>
      <c r="N71" s="46"/>
    </row>
    <row r="72" spans="1:14" s="38" customFormat="1" ht="17" x14ac:dyDescent="0.2">
      <c r="A72" s="41" t="s">
        <v>159</v>
      </c>
      <c r="B72" s="43" t="s">
        <v>161</v>
      </c>
      <c r="C72" s="61" t="s">
        <v>297</v>
      </c>
      <c r="D72" s="62" t="s">
        <v>298</v>
      </c>
      <c r="E72" s="60"/>
      <c r="F72" s="54"/>
      <c r="G72" s="45">
        <v>1</v>
      </c>
      <c r="H72" s="45">
        <v>1</v>
      </c>
      <c r="I72" s="45">
        <v>0</v>
      </c>
      <c r="J72" s="45">
        <v>0</v>
      </c>
      <c r="K72" s="96"/>
      <c r="L72" s="97"/>
      <c r="M72" s="46"/>
      <c r="N72" s="46"/>
    </row>
    <row r="73" spans="1:14" s="38" customFormat="1" ht="17" x14ac:dyDescent="0.2">
      <c r="A73" s="41" t="s">
        <v>159</v>
      </c>
      <c r="B73" s="43" t="s">
        <v>161</v>
      </c>
      <c r="C73" s="61" t="s">
        <v>299</v>
      </c>
      <c r="D73" s="62" t="s">
        <v>300</v>
      </c>
      <c r="E73" s="60"/>
      <c r="F73" s="54"/>
      <c r="G73" s="45">
        <v>1</v>
      </c>
      <c r="H73" s="45">
        <v>1</v>
      </c>
      <c r="I73" s="45">
        <v>0</v>
      </c>
      <c r="J73" s="45">
        <v>0</v>
      </c>
      <c r="K73" s="96"/>
      <c r="L73" s="97"/>
      <c r="M73" s="46"/>
      <c r="N73" s="46"/>
    </row>
    <row r="74" spans="1:14" s="38" customFormat="1" ht="17" x14ac:dyDescent="0.2">
      <c r="A74" s="41" t="s">
        <v>159</v>
      </c>
      <c r="B74" s="43" t="s">
        <v>161</v>
      </c>
      <c r="C74" s="61" t="s">
        <v>301</v>
      </c>
      <c r="D74" s="62" t="s">
        <v>302</v>
      </c>
      <c r="E74" s="60"/>
      <c r="F74" s="54"/>
      <c r="G74" s="45">
        <v>1</v>
      </c>
      <c r="H74" s="45">
        <v>1</v>
      </c>
      <c r="I74" s="45">
        <v>0</v>
      </c>
      <c r="J74" s="45">
        <v>0</v>
      </c>
      <c r="K74" s="96"/>
      <c r="L74" s="97"/>
      <c r="M74" s="46"/>
      <c r="N74" s="46"/>
    </row>
    <row r="75" spans="1:14" s="38" customFormat="1" ht="17" x14ac:dyDescent="0.2">
      <c r="A75" s="41" t="s">
        <v>159</v>
      </c>
      <c r="B75" s="43" t="s">
        <v>161</v>
      </c>
      <c r="C75" s="61" t="s">
        <v>303</v>
      </c>
      <c r="D75" s="62" t="s">
        <v>304</v>
      </c>
      <c r="E75" s="60"/>
      <c r="F75" s="54"/>
      <c r="G75" s="45"/>
      <c r="H75" s="45"/>
      <c r="I75" s="45"/>
      <c r="J75" s="45"/>
      <c r="K75" s="96"/>
      <c r="L75" s="97"/>
      <c r="M75" s="46"/>
      <c r="N75" s="46"/>
    </row>
    <row r="76" spans="1:14" s="38" customFormat="1" ht="17" x14ac:dyDescent="0.2">
      <c r="A76" s="41" t="s">
        <v>159</v>
      </c>
      <c r="B76" s="43" t="s">
        <v>161</v>
      </c>
      <c r="C76" s="61" t="s">
        <v>305</v>
      </c>
      <c r="D76" s="62" t="s">
        <v>306</v>
      </c>
      <c r="E76" s="60"/>
      <c r="F76" s="54"/>
      <c r="G76" s="45">
        <v>1</v>
      </c>
      <c r="H76" s="45">
        <v>1</v>
      </c>
      <c r="I76" s="45">
        <v>0</v>
      </c>
      <c r="J76" s="45">
        <v>0</v>
      </c>
      <c r="K76" s="96"/>
      <c r="L76" s="97"/>
      <c r="M76" s="46"/>
      <c r="N76" s="46"/>
    </row>
    <row r="77" spans="1:14" s="38" customFormat="1" ht="17" x14ac:dyDescent="0.2">
      <c r="A77" s="41" t="s">
        <v>159</v>
      </c>
      <c r="B77" s="43" t="s">
        <v>161</v>
      </c>
      <c r="C77" s="61" t="s">
        <v>307</v>
      </c>
      <c r="D77" s="62" t="s">
        <v>308</v>
      </c>
      <c r="E77" s="60"/>
      <c r="F77" s="54"/>
      <c r="G77" s="45">
        <v>1</v>
      </c>
      <c r="H77" s="45">
        <v>1</v>
      </c>
      <c r="I77" s="45">
        <v>0</v>
      </c>
      <c r="J77" s="45">
        <v>0</v>
      </c>
      <c r="K77" s="96"/>
      <c r="L77" s="97"/>
      <c r="M77" s="46"/>
      <c r="N77" s="46"/>
    </row>
    <row r="78" spans="1:14" s="38" customFormat="1" ht="17" x14ac:dyDescent="0.2">
      <c r="A78" s="41" t="s">
        <v>159</v>
      </c>
      <c r="B78" s="43" t="s">
        <v>161</v>
      </c>
      <c r="C78" s="61" t="s">
        <v>309</v>
      </c>
      <c r="D78" s="62" t="s">
        <v>310</v>
      </c>
      <c r="E78" s="60"/>
      <c r="F78" s="54"/>
      <c r="G78" s="45">
        <v>1</v>
      </c>
      <c r="H78" s="45">
        <v>1</v>
      </c>
      <c r="I78" s="45">
        <v>0</v>
      </c>
      <c r="J78" s="45">
        <v>0</v>
      </c>
      <c r="K78" s="96"/>
      <c r="L78" s="97"/>
      <c r="M78" s="46"/>
      <c r="N78" s="46"/>
    </row>
    <row r="79" spans="1:14" s="38" customFormat="1" ht="17" x14ac:dyDescent="0.2">
      <c r="A79" s="41" t="s">
        <v>159</v>
      </c>
      <c r="B79" s="43" t="s">
        <v>161</v>
      </c>
      <c r="C79" s="61" t="s">
        <v>311</v>
      </c>
      <c r="D79" s="62" t="s">
        <v>312</v>
      </c>
      <c r="E79" s="60"/>
      <c r="F79" s="54"/>
      <c r="G79" s="45">
        <v>1</v>
      </c>
      <c r="H79" s="45">
        <v>1</v>
      </c>
      <c r="I79" s="45">
        <v>0</v>
      </c>
      <c r="J79" s="45">
        <v>0</v>
      </c>
      <c r="K79" s="96"/>
      <c r="L79" s="97"/>
      <c r="M79" s="46"/>
      <c r="N79" s="46"/>
    </row>
    <row r="80" spans="1:14" s="38" customFormat="1" ht="17" x14ac:dyDescent="0.2">
      <c r="A80" s="41" t="s">
        <v>159</v>
      </c>
      <c r="B80" s="43" t="s">
        <v>161</v>
      </c>
      <c r="C80" s="61" t="s">
        <v>313</v>
      </c>
      <c r="D80" s="62" t="s">
        <v>314</v>
      </c>
      <c r="E80" s="60"/>
      <c r="F80" s="54"/>
      <c r="G80" s="45">
        <v>1</v>
      </c>
      <c r="H80" s="45">
        <v>1</v>
      </c>
      <c r="I80" s="45">
        <v>0</v>
      </c>
      <c r="J80" s="45">
        <v>0</v>
      </c>
      <c r="K80" s="96"/>
      <c r="L80" s="97"/>
      <c r="M80" s="46"/>
      <c r="N80" s="46"/>
    </row>
    <row r="81" spans="1:14" s="38" customFormat="1" ht="17" x14ac:dyDescent="0.2">
      <c r="A81" s="41" t="s">
        <v>159</v>
      </c>
      <c r="B81" s="43" t="s">
        <v>161</v>
      </c>
      <c r="C81" s="61" t="s">
        <v>315</v>
      </c>
      <c r="D81" s="62" t="s">
        <v>316</v>
      </c>
      <c r="E81" s="60"/>
      <c r="F81" s="54"/>
      <c r="G81" s="45">
        <v>1</v>
      </c>
      <c r="H81" s="45">
        <v>1</v>
      </c>
      <c r="I81" s="45">
        <v>0</v>
      </c>
      <c r="J81" s="45">
        <v>0</v>
      </c>
      <c r="K81" s="96"/>
      <c r="L81" s="97"/>
      <c r="M81" s="46"/>
      <c r="N81" s="46"/>
    </row>
    <row r="82" spans="1:14" s="38" customFormat="1" ht="17" x14ac:dyDescent="0.2">
      <c r="A82" s="41" t="s">
        <v>159</v>
      </c>
      <c r="B82" s="43" t="s">
        <v>161</v>
      </c>
      <c r="C82" s="61" t="s">
        <v>317</v>
      </c>
      <c r="D82" s="62" t="s">
        <v>318</v>
      </c>
      <c r="E82" s="60"/>
      <c r="F82" s="54"/>
      <c r="G82" s="45">
        <v>1</v>
      </c>
      <c r="H82" s="45">
        <v>1</v>
      </c>
      <c r="I82" s="45">
        <v>0</v>
      </c>
      <c r="J82" s="45">
        <v>0</v>
      </c>
      <c r="K82" s="96"/>
      <c r="L82" s="97"/>
      <c r="M82" s="46"/>
      <c r="N82" s="46"/>
    </row>
    <row r="83" spans="1:14" s="38" customFormat="1" ht="17" x14ac:dyDescent="0.2">
      <c r="A83" s="41" t="s">
        <v>159</v>
      </c>
      <c r="B83" s="43" t="s">
        <v>161</v>
      </c>
      <c r="C83" s="61" t="s">
        <v>319</v>
      </c>
      <c r="D83" s="62" t="s">
        <v>320</v>
      </c>
      <c r="E83" s="60"/>
      <c r="F83" s="54"/>
      <c r="G83" s="45">
        <v>1</v>
      </c>
      <c r="H83" s="45">
        <v>1</v>
      </c>
      <c r="I83" s="45">
        <v>0</v>
      </c>
      <c r="J83" s="45">
        <v>0</v>
      </c>
      <c r="K83" s="96"/>
      <c r="L83" s="97"/>
      <c r="M83" s="46"/>
      <c r="N83" s="46"/>
    </row>
    <row r="84" spans="1:14" s="38" customFormat="1" ht="17" x14ac:dyDescent="0.2">
      <c r="A84" s="41" t="s">
        <v>159</v>
      </c>
      <c r="B84" s="43" t="s">
        <v>161</v>
      </c>
      <c r="C84" s="61" t="s">
        <v>321</v>
      </c>
      <c r="D84" s="62" t="s">
        <v>322</v>
      </c>
      <c r="E84" s="60"/>
      <c r="F84" s="54"/>
      <c r="G84" s="45">
        <v>1</v>
      </c>
      <c r="H84" s="45">
        <v>1</v>
      </c>
      <c r="I84" s="45">
        <v>0</v>
      </c>
      <c r="J84" s="45">
        <v>0</v>
      </c>
      <c r="K84" s="96"/>
      <c r="L84" s="97"/>
      <c r="M84" s="46"/>
      <c r="N84" s="46"/>
    </row>
    <row r="85" spans="1:14" s="38" customFormat="1" ht="17" x14ac:dyDescent="0.2">
      <c r="A85" s="41" t="s">
        <v>159</v>
      </c>
      <c r="B85" s="43" t="s">
        <v>161</v>
      </c>
      <c r="C85" s="61" t="s">
        <v>323</v>
      </c>
      <c r="D85" s="62" t="s">
        <v>324</v>
      </c>
      <c r="E85" s="60"/>
      <c r="F85" s="54"/>
      <c r="G85" s="45">
        <v>1</v>
      </c>
      <c r="H85" s="45">
        <v>1</v>
      </c>
      <c r="I85" s="45">
        <v>0</v>
      </c>
      <c r="J85" s="45">
        <v>0</v>
      </c>
      <c r="K85" s="96"/>
      <c r="L85" s="97"/>
      <c r="M85" s="46"/>
      <c r="N85" s="46"/>
    </row>
    <row r="86" spans="1:14" s="38" customFormat="1" ht="17" x14ac:dyDescent="0.2">
      <c r="A86" s="41" t="s">
        <v>159</v>
      </c>
      <c r="B86" s="43" t="s">
        <v>161</v>
      </c>
      <c r="C86" s="61" t="s">
        <v>325</v>
      </c>
      <c r="D86" s="62" t="s">
        <v>326</v>
      </c>
      <c r="E86" s="60"/>
      <c r="F86" s="54"/>
      <c r="G86" s="45">
        <v>1</v>
      </c>
      <c r="H86" s="45">
        <v>1</v>
      </c>
      <c r="I86" s="45">
        <v>0</v>
      </c>
      <c r="J86" s="45">
        <v>0</v>
      </c>
      <c r="K86" s="96"/>
      <c r="L86" s="97"/>
      <c r="M86" s="46"/>
      <c r="N86" s="46"/>
    </row>
    <row r="87" spans="1:14" s="38" customFormat="1" ht="17" x14ac:dyDescent="0.2">
      <c r="A87" s="41" t="s">
        <v>159</v>
      </c>
      <c r="B87" s="43" t="s">
        <v>161</v>
      </c>
      <c r="C87" s="61" t="s">
        <v>327</v>
      </c>
      <c r="D87" s="62" t="s">
        <v>328</v>
      </c>
      <c r="E87" s="60"/>
      <c r="F87" s="54"/>
      <c r="G87" s="45">
        <v>1</v>
      </c>
      <c r="H87" s="45">
        <v>1</v>
      </c>
      <c r="I87" s="45">
        <v>0</v>
      </c>
      <c r="J87" s="45">
        <v>0</v>
      </c>
      <c r="K87" s="96"/>
      <c r="L87" s="97"/>
      <c r="M87" s="46"/>
      <c r="N87" s="46"/>
    </row>
    <row r="88" spans="1:14" s="38" customFormat="1" ht="17" x14ac:dyDescent="0.2">
      <c r="A88" s="41" t="s">
        <v>159</v>
      </c>
      <c r="B88" s="43" t="s">
        <v>161</v>
      </c>
      <c r="C88" s="61" t="s">
        <v>329</v>
      </c>
      <c r="D88" s="62" t="s">
        <v>330</v>
      </c>
      <c r="E88" s="60"/>
      <c r="F88" s="54"/>
      <c r="G88" s="45">
        <v>1</v>
      </c>
      <c r="H88" s="45">
        <v>1</v>
      </c>
      <c r="I88" s="45">
        <v>0</v>
      </c>
      <c r="J88" s="45">
        <v>0</v>
      </c>
      <c r="K88" s="96"/>
      <c r="L88" s="97"/>
      <c r="M88" s="46"/>
      <c r="N88" s="46"/>
    </row>
    <row r="89" spans="1:14" s="38" customFormat="1" ht="17" x14ac:dyDescent="0.2">
      <c r="A89" s="41" t="s">
        <v>159</v>
      </c>
      <c r="B89" s="43" t="s">
        <v>161</v>
      </c>
      <c r="C89" s="61" t="s">
        <v>331</v>
      </c>
      <c r="D89" s="62" t="s">
        <v>332</v>
      </c>
      <c r="E89" s="60"/>
      <c r="F89" s="54"/>
      <c r="G89" s="45">
        <v>1</v>
      </c>
      <c r="H89" s="45">
        <v>1</v>
      </c>
      <c r="I89" s="45">
        <v>0</v>
      </c>
      <c r="J89" s="45">
        <v>0</v>
      </c>
      <c r="K89" s="96"/>
      <c r="L89" s="97"/>
      <c r="M89" s="46"/>
      <c r="N89" s="46"/>
    </row>
    <row r="90" spans="1:14" s="38" customFormat="1" ht="17" x14ac:dyDescent="0.2">
      <c r="A90" s="41" t="s">
        <v>159</v>
      </c>
      <c r="B90" s="43" t="s">
        <v>161</v>
      </c>
      <c r="C90" s="61" t="s">
        <v>333</v>
      </c>
      <c r="D90" s="62" t="s">
        <v>334</v>
      </c>
      <c r="E90" s="60"/>
      <c r="F90" s="54"/>
      <c r="G90" s="45">
        <v>1</v>
      </c>
      <c r="H90" s="45">
        <v>1</v>
      </c>
      <c r="I90" s="45">
        <v>0</v>
      </c>
      <c r="J90" s="45">
        <v>0</v>
      </c>
      <c r="K90" s="96"/>
      <c r="L90" s="97"/>
      <c r="M90" s="46"/>
      <c r="N90" s="46"/>
    </row>
    <row r="91" spans="1:14" s="38" customFormat="1" ht="17" x14ac:dyDescent="0.2">
      <c r="A91" s="41" t="s">
        <v>159</v>
      </c>
      <c r="B91" s="43" t="s">
        <v>161</v>
      </c>
      <c r="C91" s="61" t="s">
        <v>180</v>
      </c>
      <c r="D91" s="62" t="s">
        <v>181</v>
      </c>
      <c r="E91" s="60"/>
      <c r="F91" s="54"/>
      <c r="G91" s="45">
        <v>1</v>
      </c>
      <c r="H91" s="45">
        <v>1</v>
      </c>
      <c r="I91" s="45">
        <v>0</v>
      </c>
      <c r="J91" s="45">
        <v>0</v>
      </c>
      <c r="K91" s="96"/>
      <c r="L91" s="97"/>
      <c r="M91" s="46"/>
      <c r="N91" s="46"/>
    </row>
    <row r="92" spans="1:14" ht="17" x14ac:dyDescent="0.2">
      <c r="A92" s="41" t="s">
        <v>159</v>
      </c>
      <c r="B92" s="43" t="s">
        <v>161</v>
      </c>
      <c r="C92" s="61" t="s">
        <v>335</v>
      </c>
      <c r="D92" s="62" t="s">
        <v>336</v>
      </c>
      <c r="E92" s="60"/>
      <c r="F92" s="54"/>
      <c r="G92" s="45">
        <v>8</v>
      </c>
      <c r="H92" s="45">
        <v>8</v>
      </c>
      <c r="I92" s="45">
        <v>0</v>
      </c>
      <c r="J92" s="45">
        <v>0</v>
      </c>
      <c r="K92" s="96"/>
      <c r="L92" s="97"/>
    </row>
    <row r="93" spans="1:14" ht="17" x14ac:dyDescent="0.2">
      <c r="A93" s="41" t="s">
        <v>159</v>
      </c>
      <c r="B93" s="43" t="s">
        <v>161</v>
      </c>
      <c r="C93" s="61" t="s">
        <v>337</v>
      </c>
      <c r="D93" s="62" t="s">
        <v>338</v>
      </c>
      <c r="E93" s="60"/>
      <c r="F93" s="54"/>
      <c r="G93" s="45">
        <v>2</v>
      </c>
      <c r="H93" s="45">
        <v>2</v>
      </c>
      <c r="I93" s="45">
        <v>0</v>
      </c>
      <c r="J93" s="45">
        <v>0</v>
      </c>
      <c r="K93" s="96"/>
      <c r="L93" s="97"/>
    </row>
    <row r="94" spans="1:14" ht="17" x14ac:dyDescent="0.2">
      <c r="A94" s="41" t="s">
        <v>159</v>
      </c>
      <c r="B94" s="43" t="s">
        <v>161</v>
      </c>
      <c r="C94" s="61" t="s">
        <v>339</v>
      </c>
      <c r="D94" s="62" t="s">
        <v>340</v>
      </c>
      <c r="E94" s="60"/>
      <c r="F94" s="54"/>
      <c r="G94" s="45">
        <v>1</v>
      </c>
      <c r="H94" s="45">
        <v>1</v>
      </c>
      <c r="I94" s="45">
        <v>0</v>
      </c>
      <c r="J94" s="45">
        <v>0</v>
      </c>
      <c r="K94" s="96"/>
      <c r="L94" s="97"/>
    </row>
    <row r="95" spans="1:14" ht="34" x14ac:dyDescent="0.2">
      <c r="A95" s="41" t="s">
        <v>159</v>
      </c>
      <c r="B95" s="43" t="s">
        <v>161</v>
      </c>
      <c r="C95" s="61" t="s">
        <v>341</v>
      </c>
      <c r="D95" s="62" t="s">
        <v>342</v>
      </c>
      <c r="E95" s="60"/>
      <c r="F95" s="54"/>
      <c r="G95" s="45">
        <v>2</v>
      </c>
      <c r="H95" s="45">
        <v>2</v>
      </c>
      <c r="I95" s="45">
        <v>0</v>
      </c>
      <c r="J95" s="45">
        <v>0</v>
      </c>
      <c r="K95" s="96"/>
      <c r="L95" s="97"/>
    </row>
    <row r="96" spans="1:14" ht="17" x14ac:dyDescent="0.2">
      <c r="A96" s="41" t="s">
        <v>159</v>
      </c>
      <c r="B96" s="42" t="s">
        <v>161</v>
      </c>
      <c r="C96" s="63" t="s">
        <v>343</v>
      </c>
      <c r="D96" s="55" t="s">
        <v>344</v>
      </c>
      <c r="E96" s="60">
        <f>SUM(G96:J96)</f>
        <v>4</v>
      </c>
      <c r="F96" s="54"/>
      <c r="G96" s="54">
        <v>2</v>
      </c>
      <c r="H96" s="54">
        <v>2</v>
      </c>
      <c r="I96" s="54">
        <v>0</v>
      </c>
      <c r="J96" s="54">
        <v>0</v>
      </c>
      <c r="K96" s="71">
        <v>0</v>
      </c>
      <c r="L96" s="74">
        <f>E96*K96</f>
        <v>0</v>
      </c>
    </row>
    <row r="97" spans="1:12" ht="17" x14ac:dyDescent="0.2">
      <c r="A97" s="41" t="s">
        <v>159</v>
      </c>
      <c r="B97" s="43" t="s">
        <v>161</v>
      </c>
      <c r="C97" s="61" t="s">
        <v>345</v>
      </c>
      <c r="D97" s="62" t="s">
        <v>346</v>
      </c>
      <c r="E97" s="64"/>
      <c r="F97" s="45"/>
      <c r="G97" s="64">
        <v>2</v>
      </c>
      <c r="H97" s="64">
        <v>2</v>
      </c>
      <c r="I97" s="45">
        <v>0</v>
      </c>
      <c r="J97" s="45">
        <v>0</v>
      </c>
      <c r="K97" s="96"/>
      <c r="L97" s="97"/>
    </row>
    <row r="98" spans="1:12" x14ac:dyDescent="0.2">
      <c r="C98" s="56"/>
      <c r="D98" s="57"/>
      <c r="E98" s="58"/>
    </row>
    <row r="99" spans="1:12" ht="17" x14ac:dyDescent="0.2">
      <c r="C99" s="56"/>
      <c r="D99" s="57"/>
      <c r="E99" s="58"/>
      <c r="K99" s="71" t="s">
        <v>444</v>
      </c>
      <c r="L99" s="83">
        <v>0</v>
      </c>
    </row>
    <row r="100" spans="1:12" ht="17" x14ac:dyDescent="0.2">
      <c r="K100" s="71" t="s">
        <v>431</v>
      </c>
      <c r="L100" s="83">
        <f>SUM(L3:L99)</f>
        <v>0</v>
      </c>
    </row>
  </sheetData>
  <sheetProtection selectLockedCells="1"/>
  <printOptions horizontalCentered="1"/>
  <pageMargins left="0.25" right="0.25" top="0.5" bottom="0.5" header="0.3" footer="0.3"/>
  <pageSetup scale="57" orientation="landscape" horizontalDpi="4294967293" r:id="rId1"/>
  <rowBreaks count="1" manualBreakCount="1">
    <brk id="1" min="1"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abdc9d4-0c21-4045-bff7-92f4b8a28d70">
      <UserInfo>
        <DisplayName/>
        <AccountId xsi:nil="true"/>
        <AccountType/>
      </UserInfo>
    </SharedWithUsers>
    <Notes_x002f_Comments xmlns="d2b5d25f-2655-40b3-b974-6f6cad04e3f4" xsi:nil="true"/>
    <MediaLengthInSeconds xmlns="d2b5d25f-2655-40b3-b974-6f6cad04e3f4" xsi:nil="true"/>
    <TaxCatchAll xmlns="fabdc9d4-0c21-4045-bff7-92f4b8a28d70" xsi:nil="true"/>
    <lcf76f155ced4ddcb4097134ff3c332f xmlns="d2b5d25f-2655-40b3-b974-6f6cad04e3f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31BBA0A886A943AED532922C0C4972" ma:contentTypeVersion="19" ma:contentTypeDescription="Create a new document." ma:contentTypeScope="" ma:versionID="d0add5f663fa87e6b98b2da196c49b41">
  <xsd:schema xmlns:xsd="http://www.w3.org/2001/XMLSchema" xmlns:xs="http://www.w3.org/2001/XMLSchema" xmlns:p="http://schemas.microsoft.com/office/2006/metadata/properties" xmlns:ns2="d2b5d25f-2655-40b3-b974-6f6cad04e3f4" xmlns:ns3="fabdc9d4-0c21-4045-bff7-92f4b8a28d70" targetNamespace="http://schemas.microsoft.com/office/2006/metadata/properties" ma:root="true" ma:fieldsID="a35645b2f74c366108c7cadb909fe44d" ns2:_="" ns3:_="">
    <xsd:import namespace="d2b5d25f-2655-40b3-b974-6f6cad04e3f4"/>
    <xsd:import namespace="fabdc9d4-0c21-4045-bff7-92f4b8a28d70"/>
    <xsd:element name="properties">
      <xsd:complexType>
        <xsd:sequence>
          <xsd:element name="documentManagement">
            <xsd:complexType>
              <xsd:all>
                <xsd:element ref="ns2:MediaServiceMetadata" minOccurs="0"/>
                <xsd:element ref="ns2:MediaServiceFastMetadata" minOccurs="0"/>
                <xsd:element ref="ns2:Notes_x002f_Comments"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3:TaxCatchAll" minOccurs="0"/>
                <xsd:element ref="ns2:MediaServiceGenerationTime" minOccurs="0"/>
                <xsd:element ref="ns2:MediaServiceEventHashCode"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b5d25f-2655-40b3-b974-6f6cad04e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Notes_x002f_Comments" ma:index="10" nillable="true" ma:displayName="Notes/Comments" ma:format="Dropdown" ma:internalName="Notes_x002f_Comments">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48e08c8-26d8-4259-8345-01b17980d76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bdc9d4-0c21-4045-bff7-92f4b8a28d7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e23e821-8f39-4f7d-b844-3e2b72f9424c}" ma:internalName="TaxCatchAll" ma:showField="CatchAllData" ma:web="fabdc9d4-0c21-4045-bff7-92f4b8a28d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1A8971-BC12-4AA4-9F04-73620F0B22AF}">
  <ds:schemaRefs>
    <ds:schemaRef ds:uri="http://schemas.microsoft.com/sharepoint/v3/contenttype/forms"/>
  </ds:schemaRefs>
</ds:datastoreItem>
</file>

<file path=customXml/itemProps2.xml><?xml version="1.0" encoding="utf-8"?>
<ds:datastoreItem xmlns:ds="http://schemas.openxmlformats.org/officeDocument/2006/customXml" ds:itemID="{3AFE42F6-DA72-4AC3-959C-8EEF76E90B3C}">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 ds:uri="http://purl.org/dc/elements/1.1/"/>
    <ds:schemaRef ds:uri="fabdc9d4-0c21-4045-bff7-92f4b8a28d70"/>
    <ds:schemaRef ds:uri="d2b5d25f-2655-40b3-b974-6f6cad04e3f4"/>
    <ds:schemaRef ds:uri="http://schemas.microsoft.com/office/2006/metadata/properties"/>
  </ds:schemaRefs>
</ds:datastoreItem>
</file>

<file path=customXml/itemProps3.xml><?xml version="1.0" encoding="utf-8"?>
<ds:datastoreItem xmlns:ds="http://schemas.openxmlformats.org/officeDocument/2006/customXml" ds:itemID="{9222B205-53F5-4D54-87F9-2DAA34CE0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b5d25f-2655-40b3-b974-6f6cad04e3f4"/>
    <ds:schemaRef ds:uri="fabdc9d4-0c21-4045-bff7-92f4b8a28d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Authorization</vt:lpstr>
      <vt:lpstr>Instructions</vt:lpstr>
      <vt:lpstr>Terminology</vt:lpstr>
      <vt:lpstr>Summary</vt:lpstr>
      <vt:lpstr>Bidder Profile</vt:lpstr>
      <vt:lpstr>Project Details</vt:lpstr>
      <vt:lpstr>Equipment List-Arista</vt:lpstr>
      <vt:lpstr>Equipment List-Networking</vt:lpstr>
      <vt:lpstr>Equipment List-Dell</vt:lpstr>
      <vt:lpstr>Equipment List-AMC</vt:lpstr>
      <vt:lpstr>Equipment List-IP</vt:lpstr>
      <vt:lpstr>'Equipment List-AMC'!Print_Area</vt:lpstr>
      <vt:lpstr>'Equipment List-Arista'!Print_Area</vt:lpstr>
      <vt:lpstr>'Equipment List-Dell'!Print_Area</vt:lpstr>
      <vt:lpstr>'Equipment List-IP'!Print_Area</vt:lpstr>
      <vt:lpstr>'Equipment List-Networking'!Print_Area</vt:lpstr>
      <vt:lpstr>'Equipment List-AMC'!Print_Titles</vt:lpstr>
      <vt:lpstr>'Equipment List-Arista'!Print_Titles</vt:lpstr>
      <vt:lpstr>'Equipment List-Dell'!Print_Titles</vt:lpstr>
      <vt:lpstr>'Equipment List-IP'!Print_Titles</vt:lpstr>
      <vt:lpstr>'Equipment List-Networking'!Print_Titles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Dunne</dc:creator>
  <cp:keywords/>
  <dc:description/>
  <cp:lastModifiedBy>Ashley Hawkins</cp:lastModifiedBy>
  <cp:revision/>
  <dcterms:created xsi:type="dcterms:W3CDTF">2021-08-27T21:14:35Z</dcterms:created>
  <dcterms:modified xsi:type="dcterms:W3CDTF">2025-04-04T17:01:12Z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0x0101004231BBA0A886A943AED532922C0C4972</vt:lpwstr>
  </property>
  <property fmtid="{D5CDD505-2E9C-101B-9397-08002B2CF9AE}" pid="3" name="MediaServiceImageTags">
    <vt:lpwstr/>
  </property>
  <property fmtid="{D5CDD505-2E9C-101B-9397-08002B2CF9AE}" pid="4" name="_ExtendedDescription">
    <vt:lpwstr/>
  </property>
  <property fmtid="{D5CDD505-2E9C-101B-9397-08002B2CF9AE}" pid="5" name="Order">
    <vt:r8>19800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TriggerFlowInfo">
    <vt:lpwstr/>
  </property>
</Properties>
</file>